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NEPREDVIĐENI" sheetId="1" r:id="rId1"/>
  </sheets>
  <definedNames>
    <definedName name="_xlnm.Print_Area" localSheetId="0">'NEPREDVIĐENI'!$A$1:$H$149</definedName>
  </definedNames>
  <calcPr fullCalcOnLoad="1"/>
</workbook>
</file>

<file path=xl/sharedStrings.xml><?xml version="1.0" encoding="utf-8"?>
<sst xmlns="http://schemas.openxmlformats.org/spreadsheetml/2006/main" count="296" uniqueCount="208">
  <si>
    <t xml:space="preserve">I </t>
  </si>
  <si>
    <t>1.1</t>
  </si>
  <si>
    <t>1.2</t>
  </si>
  <si>
    <t>1.3</t>
  </si>
  <si>
    <t>1.4</t>
  </si>
  <si>
    <t>1.5</t>
  </si>
  <si>
    <t>1.6</t>
  </si>
  <si>
    <t xml:space="preserve">II </t>
  </si>
  <si>
    <t>2.1</t>
  </si>
  <si>
    <t>2.2</t>
  </si>
  <si>
    <t>2.3</t>
  </si>
  <si>
    <t>2.4</t>
  </si>
  <si>
    <t>2.5</t>
  </si>
  <si>
    <t>2.6</t>
  </si>
  <si>
    <t>2.7</t>
  </si>
  <si>
    <t xml:space="preserve">III </t>
  </si>
  <si>
    <t>3.1</t>
  </si>
  <si>
    <t>3.2</t>
  </si>
  <si>
    <t>3.3</t>
  </si>
  <si>
    <t xml:space="preserve">IV </t>
  </si>
  <si>
    <t>3.4</t>
  </si>
  <si>
    <t>3.5</t>
  </si>
  <si>
    <t>4.1</t>
  </si>
  <si>
    <t xml:space="preserve">V </t>
  </si>
  <si>
    <t>5.1</t>
  </si>
  <si>
    <t>5.2</t>
  </si>
  <si>
    <t>5.3</t>
  </si>
  <si>
    <t xml:space="preserve">VI </t>
  </si>
  <si>
    <t>6.1</t>
  </si>
  <si>
    <t>6.2</t>
  </si>
  <si>
    <t>3.6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</si>
  <si>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</si>
  <si>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</si>
  <si>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</si>
  <si>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</si>
  <si>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</si>
  <si>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</si>
  <si>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</si>
  <si>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</si>
  <si>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</si>
  <si>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 xml:space="preserve">VII </t>
  </si>
  <si>
    <t xml:space="preserve">VIII </t>
  </si>
  <si>
    <t xml:space="preserve">IX </t>
  </si>
  <si>
    <t>9.1</t>
  </si>
  <si>
    <t>9.2</t>
  </si>
  <si>
    <t>8.1</t>
  </si>
  <si>
    <t>8.2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</si>
  <si>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</si>
  <si>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</si>
  <si>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</si>
  <si>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</si>
  <si>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</si>
  <si>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</si>
  <si>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</si>
  <si>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</si>
  <si>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</si>
  <si>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6.12</t>
  </si>
  <si>
    <t>6.13</t>
  </si>
  <si>
    <t>4.2</t>
  </si>
  <si>
    <t>6.14</t>
  </si>
  <si>
    <t>7.10</t>
  </si>
  <si>
    <t>7.11</t>
  </si>
  <si>
    <t>7.12</t>
  </si>
  <si>
    <t>8.3</t>
  </si>
  <si>
    <t xml:space="preserve">X </t>
  </si>
  <si>
    <t>6.15</t>
  </si>
  <si>
    <t>1.2a</t>
  </si>
  <si>
    <t>р.бр.</t>
  </si>
  <si>
    <t xml:space="preserve">     
 опис позиције
    </t>
  </si>
  <si>
    <t>ј.м.</t>
  </si>
  <si>
    <t>количина</t>
  </si>
  <si>
    <t>укупно без ПДВ-а</t>
  </si>
  <si>
    <t>укупно са ПДВ-ом</t>
  </si>
  <si>
    <t>ХИДРОИЗОЛАЦИЈА ТЕРАСЕ ИЗНАД ТУЖИЛАШТВА</t>
  </si>
  <si>
    <t>ком</t>
  </si>
  <si>
    <t xml:space="preserve">Демонтажа постојећег металног антенског стуба и опреме, ручни пренос и утовар у возило.  Обрачун по комаду.
</t>
  </si>
  <si>
    <t xml:space="preserve">Демонтажа постојеће металне ограде са одлагањем за поновну монтажу. Припрема и лакирањеса чишћењем корозије, заштитом антикорозивном бојом и завршним лакирањем у два премаза.  Монтажа финално завршене металне ограде са ручним истоваром и преносом. Обрачун по м1.
</t>
  </si>
  <si>
    <t>м1</t>
  </si>
  <si>
    <t xml:space="preserve">Демонтажа постојећих лимених опшивки атике са одвозом на депонију са ручним преносом и утоваром у возило. Обрачун по м1.
</t>
  </si>
  <si>
    <t>м2</t>
  </si>
  <si>
    <t xml:space="preserve">Рушење бетонског постоља антенског стуба дим. 2,10м х 2,40м, дебљина бетона д=20цм, ручни пренос и утовар у возило са одвозом на депонију. Обрачун по ком.
</t>
  </si>
  <si>
    <t xml:space="preserve">Монтажа и демонтажа металне рамовске фасадне скеле, у свему по важећим прописима и мерама ХТЗ-а. Скела мора бити статички стабилна, анкерована за објекат и прописно уземљена. На сваких 2 м висине, поставити радне платформе од фосни. Целокупну површину скеле покрити јутаним или ПВЦ засторима. Обрачун по м2 вертикалне пројекције монтиране скеле, рачунајући 1м изнад венца. 
</t>
  </si>
  <si>
    <t>РАДОВИ НА ФАСАДИ</t>
  </si>
  <si>
    <t>Обијање, стругање, старе фасаде са бетонске стрехе објекта тужилаштва, изнад новоформираних канцеларија, помоћног улаза, бетонских стубова и венца главног улаза,  са ручним преносом и утоваром у возило. Обрачун по м2.</t>
  </si>
  <si>
    <t>Набавка материјала и израда завршног зарибаног малтера у тону фасаде на бетонској стрехи, венцу изнад новоформираних канцеларија, плафонима главног и помоћног улаза са ручним истоваром и преносом. Обрачун по м2.</t>
  </si>
  <si>
    <t>УКУПНО II:</t>
  </si>
  <si>
    <t>НОВИ  ПРОСТОР  АРХИВЕ</t>
  </si>
  <si>
    <t xml:space="preserve">Рушење дуплих зидних и плафонских облога за формирање новог простора архиве, израђених од дрвене потконструкције и облога од слојева стаклене вуне у гипс-картонских плоча. </t>
  </si>
  <si>
    <t xml:space="preserve">Облоге спољних зидова:  дим. (2,54 + 5,21 + 3,56 + 2,45) х 3,10 м = 42,66м2
</t>
  </si>
  <si>
    <t>Монтажни преградни зидови:  дим. (2,60 + 5,21 + 2,54 + 2,54) х 3,10 м = 39,96м2</t>
  </si>
  <si>
    <t xml:space="preserve">Лесонит дебљине 3мм, летва 5х8цм, испуна камена вуна, гипс-картонска плоча д=12,5мм, летва 5х8цм, испина камена вуна, гипс-картонска плоча д=12,5мм, лесонит дебљине 3мм. </t>
  </si>
  <si>
    <t xml:space="preserve">Плафонске облоге:  дим. 4,73х2,54 + 3,56х5,21 + (2,45+2,60):2х5,50 = 44,45м2
</t>
  </si>
  <si>
    <t xml:space="preserve">Летва 5х8цм, испуна камена вуна, гипс-картонска плоча д=12,5мм, летва 5х8цм, испуна камена вуна, гипс-картонска плоча д=12,5мм, лесонит дебљине 3мм. 
</t>
  </si>
  <si>
    <t>Преградни зид од пуне опека дебљине 18цм:  дим. 2,60 х 3,10  = 8,06м2</t>
  </si>
  <si>
    <t xml:space="preserve">Дрвена  монтажна  преграда - предулаз:  дим. (1,12 + 1,82) х 3,10  = 9,11м2
</t>
  </si>
  <si>
    <t>Обрачун по м2.</t>
  </si>
  <si>
    <t>Преградни зид од пуне опека дебљине 32цм:  дим. 2,54 х 3,10  = 7,87м2</t>
  </si>
  <si>
    <t xml:space="preserve">Рушење постојеће подне облоге од паркета са ручним преносом и утовааром у камион. Обрачун по м2.
</t>
  </si>
  <si>
    <t xml:space="preserve">Утовар и одвоз отпада и шута на градску депонију, са плаћеним припадајућим таксама. Обрачун по м3.
</t>
  </si>
  <si>
    <t>м3</t>
  </si>
  <si>
    <t xml:space="preserve">Набавка материјала и ручно бетонирање отвора у подној плочи после демонтаже преграда и облога, са ручним истоваром и преносом. Обрачун по м1. (5,20 + 2,50 + 2,54 = 10,24)
</t>
  </si>
  <si>
    <t>Набавка и уградња противпожарних врата дим. 100х205цм, ватрооторности 120 минута, са ручним истоваром и преносом. Обрачун по ком.</t>
  </si>
  <si>
    <t>Набавка материјала, припрема и лакирање заштитних металних решетки на прозорима дим. 150х190цм, са ручним истоваром и преносом. Обрачун по комаду.</t>
  </si>
  <si>
    <t>НОВИ  ПРОСТОР  ТУЖИЛАШТВА И ПРИЈАВНИЦЕ</t>
  </si>
  <si>
    <t xml:space="preserve">Демонтажа постојеће зидне облоге од дрвене ламперије, са ручним истоваром и преносом.  Обрачун по м2.
</t>
  </si>
  <si>
    <t xml:space="preserve">Набавка материјла и израда облаге спољних зидова гипс-картонским плочама дебљине д=12,5мм на одговарајућој металној подконструкцији. Све спојнице се бандажирају и ивице обрађују, са ручним истоваром и преносом. Обрачун по м2.
</t>
  </si>
  <si>
    <t>НОВА АРХИВА У ПОДРУМУ</t>
  </si>
  <si>
    <t xml:space="preserve">Набавка материјала и израда подне плоче дебљине д=10цм, бетоном МБ 25, армираним арматурном мрежом Q188, ручни истовар, справљање, пренос и уградња.   Обрачун по м2.
</t>
  </si>
  <si>
    <t xml:space="preserve">Набавка материјала и кречење степеништа ка новој подрумској архиви и новоформираног простора хидратисаним кречом, са ручним истоваром и преносом. Обрачун по м2.
</t>
  </si>
  <si>
    <t>ОСТАЛИ  НЕПРЕДВИЂЕНИ РАДОВИ</t>
  </si>
  <si>
    <t xml:space="preserve">Набавка материјала, припрема (шмирглање -скидање старе фарбе) и лакирање постојеће степенишне металне ограде висине 90цм, ручни истовар , пренос.  Обрачун по м1.
</t>
  </si>
  <si>
    <t xml:space="preserve">Набавка материјала, припрема, репарирање и завршна обрада старих дрвених клупа полиуретанским мат лаком, РАЛ 8017 са ручним истоваром и преносом. Обрачун по комаду.
</t>
  </si>
  <si>
    <t xml:space="preserve">Набавка материјала и тапацирање унутрашњих врата тужилаштва еко кожом, у свему према захтеву корисника, са ручним преносом, демонтажом и поновном монтажом. Обрачун по комаду.
</t>
  </si>
  <si>
    <t xml:space="preserve">Рушење постојећег хоризонталног димањачког одвода израђеног од пуне опеке.  Дужина димњака 6,9м, ширина 1,10м, просечна висина 1,5м. Стари котлови, због габарита , морали су бити монтирани у централној просторији котларнице и спојени су на димњачку вертикалу овим хоризонтални одводом. Рушење овог димовода ослобађа се централна просторија а нови котлви повезују директно на димњачку вертикалу- Обрачун по м1.
</t>
  </si>
  <si>
    <t xml:space="preserve">Обијање вањских прозорских уложина (шпалетни) израђених од камене сиге. Позиција није обухваћена основним уговором. Због начина уградње стари прозори су вађени на унутрашњу страну просторија. Обрачун по м1.
</t>
  </si>
  <si>
    <t>Набавка, испорука и монтажа сушача за руке у тоалетима тужилаштва. Обрачун по ком.</t>
  </si>
  <si>
    <t>Набавка материјала за разлику у цени на име замене уговорених медијапанских ламинатних лајсни са одговарајућим пвц лајснама са ручним истоваром и преносом.  Обрачун по м1.</t>
  </si>
  <si>
    <t xml:space="preserve">Набавка и уградња алуминијмских "Л" лајсни на споју вертикалне и хоризонталне облоге од ламината судијских подијума са ручним преносом. Обрачун по м1.
</t>
  </si>
  <si>
    <t xml:space="preserve">Набавка материјала и израда вентилационих одвода за тоалете тужилаштва пвц цевима Ø110 са пробијањем отвора у спољњем зиду и уградњу вањске пвц вентилационе решеке. Обрачун по ком.
</t>
  </si>
  <si>
    <t>Чишћење шута и разног отпада из простора постојеће котларнице. Обрачун по м3.</t>
  </si>
  <si>
    <t>Утовар и одвоз отпада и шута на градску депонију. Обрачун по м3.</t>
  </si>
  <si>
    <t>Дим.3*2м</t>
  </si>
  <si>
    <t>Дим.2*2м</t>
  </si>
  <si>
    <t>УКУПНО VI:</t>
  </si>
  <si>
    <t>ИНСТАЛАЦИЈА ГРЕЈАЊА</t>
  </si>
  <si>
    <t xml:space="preserve">Набавка материјала и демонтажа постојећих ливено-гвоздених радијатора ради обраде зидова са монтажом након завршетка молерско-фарбарских радова. Обрачун  по ком.
</t>
  </si>
  <si>
    <t>Цеви 1/2"</t>
  </si>
  <si>
    <t xml:space="preserve">Цеви 3/4"
</t>
  </si>
  <si>
    <t xml:space="preserve">Набавка материјала и реконструкција цевне мрежа у тоалетима тужилаштва и улазног хола са израдом нових прикључака за регистар радијаторе са ручним преносом. Обрачун по ком.
</t>
  </si>
  <si>
    <t>Блиндирање цевног развода радијатора у простору новоформирање архиве. Обрачун по комаду.</t>
  </si>
  <si>
    <t>Набавка и монтажа нових радијаторских вентила и подвентила 1/2" са ручним истоваром и преносом. Обрачун по ком.</t>
  </si>
  <si>
    <t xml:space="preserve">Набавка и монтажа нових радијаторских вентила и подвентила 3/4". Обрачун по ком.
</t>
  </si>
  <si>
    <t>Препакивање постојећих ливено-гвоздених радијатора на потребну меру са ручним преносом. Обрачун по ком.</t>
  </si>
  <si>
    <t xml:space="preserve">Набавка и монтажа регистар радијатора дим. 500х1400мм у тоалетима тужилаштва са ручним истоваром и преносом. Обрачун по ком.
</t>
  </si>
  <si>
    <t xml:space="preserve">Набавка и монтажа регистар радијатора дим. 500х1120мм у тоалетима тужилаштва са ручним истоваром и преносом. Обрачун по ком.
</t>
  </si>
  <si>
    <t>Набавка и монтажа панелног радијатора дим. 600/1200мм за новоформирану пријавницу. Обрачун по ком.</t>
  </si>
  <si>
    <t xml:space="preserve">Набавка, испорука и монтажа каблова за повезивање котловсих аутоматика, котловских пумпи, вентила, сензора температуре, комуникације између ормара и котловских аутоматика. Каблови се постављају делимично кроз пвц цеви а делимично кроз шапа црева.
</t>
  </si>
  <si>
    <t>м</t>
  </si>
  <si>
    <t xml:space="preserve">Набавка испорука и монтажа САПА цеви за провлачење каблова од ПВЦ канала до крајњих елемената. Просечна дужина црева по елементу је 1.3м са термо-скупљајућим булжиром на крају црева.
</t>
  </si>
  <si>
    <t xml:space="preserve">Набавка испорука и монтажа ПВЦ каналица 60х60 </t>
  </si>
  <si>
    <t>Набавка испорука и монтажа ПВЦ каналица 20х30</t>
  </si>
  <si>
    <t xml:space="preserve">Повезивање сензора температуре са одређивањем одсека мерења и калибрацијом вредности.
</t>
  </si>
  <si>
    <t xml:space="preserve">Повезивање вентила за регулацију температуре у кругу грејања котла и за каскадно вођење котлова са подешавањем криве и провером рада исте.
</t>
  </si>
  <si>
    <t xml:space="preserve">Повезивање пумпи котловског круга са подешавањем броја обртаја и снаге пумпе заједно са подешавањем опсега моторног заштитног прекидача.
</t>
  </si>
  <si>
    <t xml:space="preserve">Повезивање котловских аутоматика са орманом напојног кабла и кабла за комуникацију и управљање пумпи.
</t>
  </si>
  <si>
    <t>комплет</t>
  </si>
  <si>
    <t>Обрачун комплетне позиције 7.12</t>
  </si>
  <si>
    <t>УКУПНО VII:</t>
  </si>
  <si>
    <t>КЛИМАТИЗАЦИЈА</t>
  </si>
  <si>
    <t xml:space="preserve">Набавка материјала и реконструкција  развода постојећих клима уређаја са потапањем цевне инсталације у зидове. У цену урачунат сав потребан додатни материјал (бакарне цеви, одводи и др.) са ручним преносом. Обрачун по ком.
</t>
  </si>
  <si>
    <t>Набавка материјала и израда нових прикључака за клима уређаје са свим потребним материјалом (бакарне цеви, одводи и др.)са ручним преносом. Обрачун по ком..</t>
  </si>
  <si>
    <t xml:space="preserve">Набавка  и полагање у ров полиетиленског црева за воду пречника 3" (10бара) за будуће напајање хидрантске мреже. Обрачун по м1.
</t>
  </si>
  <si>
    <t>УКУПНО I:</t>
  </si>
  <si>
    <t>УКУПНО  III:</t>
  </si>
  <si>
    <t>УКУПНО  IV:</t>
  </si>
  <si>
    <t>УКУПНО V:</t>
  </si>
  <si>
    <t>УКУПНО VIII:</t>
  </si>
  <si>
    <t>ЛАКИРАЊЕ ЦЕВНЕ МРЕЖЕ И РАДИЈАТОРА</t>
  </si>
  <si>
    <t xml:space="preserve">Набавка материјала и лакирање постојеће цевне инсталације грејања, бојом за радијаторе, у тону по избору пројектанта, са свим припремним радовима, у свему према технологији произвођача, са ручним истоваром и преносом. Обрачун по м1.
</t>
  </si>
  <si>
    <t>Радијаторске цеви Ø 1/2"</t>
  </si>
  <si>
    <t>а</t>
  </si>
  <si>
    <t>б</t>
  </si>
  <si>
    <t>в</t>
  </si>
  <si>
    <t>г</t>
  </si>
  <si>
    <t>д</t>
  </si>
  <si>
    <t>Радијаторске цеви Ø 3/4"</t>
  </si>
  <si>
    <t>Радијаторске цеви Ø 1"</t>
  </si>
  <si>
    <t xml:space="preserve">Радијаторске цеви Ø 5/4"
</t>
  </si>
  <si>
    <t>Радијаторске цеви Ø 6/4"</t>
  </si>
  <si>
    <t>УКУПНО  IX:</t>
  </si>
  <si>
    <t>ЕЛЕКТРО РАДОВИ</t>
  </si>
  <si>
    <t xml:space="preserve">Набавка материјала испорука и уградња светиљке "суђење у току" . Обрачун по комаду уграђене светиљке са набавком материјалом .
</t>
  </si>
  <si>
    <t>Набавка материјала испорука и уградња светиљке "саслушање у току" . Обрачун по комаду уграђене светиљке са набавком материјалом .</t>
  </si>
  <si>
    <t>РЕКАПИТУЛАЦИЈА ДОДАТНИХ РАДОВА</t>
  </si>
  <si>
    <t>ХИДРОИЗОЛАЦИЈА ТЕРАСЕ</t>
  </si>
  <si>
    <t>НОВИ ПРОСТОР АРХИВЕ</t>
  </si>
  <si>
    <t>ОСТАЛИ НЕПРЕДВИЂЕНИ РАДОВИ</t>
  </si>
  <si>
    <t>ДОДАТНИ РАДОВИ  - УКУПНО:</t>
  </si>
  <si>
    <t>УКУПНО X:</t>
  </si>
  <si>
    <t xml:space="preserve">Набавка материјала и израда хидроизолације равног крова ПВЦ мембраном сличном типу Сикаплан 15г, преко слоја геотекстила 300гр/м2, са варењем спојева и обрадом детаља око продора на крову. У цену урачуната набавка и уградња одговарајућег броја пароотпаривача са ручним истоваром, преносом. Обрачун по м2.
</t>
  </si>
  <si>
    <t xml:space="preserve">Набавка материјала, израда и монтажа нових опшивки атике на тераси изнад новоформираних просторија тужилаштва, развијене ширине 40цм, израђених од поцинкованог бојеног лима дебљине 0,55мм, са ручним истоваром и преносом. Обрачун по м1.
</t>
  </si>
  <si>
    <t>Демонтажа постојеће хоризонтални и вертикални олука са ручним преносом и утоваром у возило. Обрачун по м1.</t>
  </si>
  <si>
    <t>Набавка материјила и обрада бетонске стрехе, бетонског венца изнад новоформираних канцеларија, улазне надстрешнице, помоћног улаза, бетонских стубова, камена поред главног улаза,грађевинским лепком х 3,  армираним пвц мрежицом. Обрачун по м2.</t>
  </si>
  <si>
    <t xml:space="preserve">Набавка материјала и израда завршног слоја бетонских стубова, венца улазне надстрешнице, и других делова главног улаза, по захтеву инвеститора, ситнознастим вештачким каменом (кулирпласт) у тону по избору наручиоца, са ручним истоваром и преносом. Обрачун по м2.
</t>
  </si>
  <si>
    <t>Набавка материјала и израда и монтажа плафона улазне надстрешнице од влагоотпорних гипс-картонских плоча дебљине 12,5 мм на металној потконструкцији са обрадом ивица и бандажирањем спојница, са ручним истоваром и преносом.  Обрачун по м2.</t>
  </si>
  <si>
    <t>Летва 5х8цм, испуна камена вуна, гипс-картонска плоча д=12,5мм, летва 5х8цм, испуна камена вуна, гипс-картонска плоча д=12,5мм, лесонит дебљине 3мм.</t>
  </si>
  <si>
    <t xml:space="preserve">Монтажа претходно демонтираних унутрашњих дрвених врата дим. 100х205цм, ручни пренос.  Обрачун по ком.
</t>
  </si>
  <si>
    <t xml:space="preserve">Набавка материјала, ручно справљање и крпљење шлицева  и канале дубине 3-5цм у  зидовима цементним малтером након уградње електро цеви, каблова и одвода конденза из клима уређаја, са ручним истоваром и преносом. Обрачун по м1.
</t>
  </si>
  <si>
    <t xml:space="preserve">Набавка и монтажа вентилатора за тоалете тужилаштва снаге 20W, ИП 44. Обрачун по ком.
</t>
  </si>
  <si>
    <t xml:space="preserve">Набавка материјала, израда  и монтажа челичног поклопаца-хоризонталних врата са припадајућим оковом, катанцем, точкиићима, грифованом жицом , поклопац-хоризонталана врата су израђена од челичних кутијастих профила која се са горње стране опшивају-покривају челичним ребрастим пластифицираним  лимом , профили се минизирају х2 и боје х2 бојом за метал. Поклопац-хоризонтална врата се налазе на делу улаза у подрум (део утовара угља и део уласка у котларницу) и служе да би се спречило сливање воде при падавинама.  Ручни истовар и пренос. Обрачун по кг.
</t>
  </si>
  <si>
    <t xml:space="preserve">Набавка материјала, испорука и уградња алуминујумског отирача са претходним машинским пробијањем отвора у бетонском тротоару , пробијање тротора извести заједно са скидањем подлоге. Отирач је комбинација алуминијумских профила и профилисане гуме са оквиром од алуминијмских профиа и уграђује се у поцинковано корито које се уграђује приликом поплочавања. Алуминијумски профили су повезани чврстом перфорираном гуменом траком кроз коју пропада нечистоћа са отирача. Отирач је димензије120/80цм. Обрачун по комаду уграђеног отирача са пробијењем отвора у бетонском тротоару, ручним утоваром и истоваром шута на место где Инвеститор одреди.
</t>
  </si>
  <si>
    <t>Набавка материјла и реконструкција замена цевне мрежа у новоформираном простору тужилаштва и пријавници , са ручним преносом. Обрачун по м1.</t>
  </si>
  <si>
    <t xml:space="preserve">Израда и монтажа електро разводног ормара за вођење котлова по спољним условима са могућношћу каскадног управљања котловима. У ормару се налази сва потреба опрема за напајање котловских аутоматика, вођење котловских пумпи, повезивање постојеће аутоматике РЛУ за каскадно вођење два котла и сав остали ситан прибор и материјал.
</t>
  </si>
  <si>
    <t xml:space="preserve">Набавка материјала и лакирање постојећих ливено-гвоздених радијатора бојом за радијаторе, у тону по избору пројектанта, са свим припремним радовима, у свему према технологији произвођача, са ручним истоваром и преносом.   Обрачун по м2.
</t>
  </si>
  <si>
    <t xml:space="preserve">Набавка испорука и монтажа кабла I-Y(SТ)-Y 2х2х0.8 од разводног ормара до сензора температуре у котларници кроз већ припремљене ПНК, ПВЦ канале и сапа црева
</t>
  </si>
  <si>
    <t xml:space="preserve">Набавка испорука и монтажа кабла N2XH-Ј 3х1,50 од разводног ормара до аутоматике котла и трокраких вентила  кроз већ припремљене ПНК,ПВЦ канале и сапа црева
</t>
  </si>
  <si>
    <t xml:space="preserve">Набавка испорука и монтажа кабла N2XH-Ј 3х2,50 за напајање аутоматике котла  кроз већ припремљене ПНК,ПВЦ канале и сапа црева.
</t>
  </si>
  <si>
    <t>Набавка испорука и монтажа кабла N2XH-Ј 4х1,50 за напајање пумпи котла  кроз већ припремљене ПНК,ПВЦ канале и сапа црева.</t>
  </si>
  <si>
    <t>ПРЕДМЕР И ПРЕДРАЧУН - ОБРАЗАЦ СТРУКТУРЕ ПОНУЂЕНЕ ЦЕНЕ                                                                                                                               за јавну набавку непредвиђених радова на реконструкцији и адаптацији зграде Основног суда у Пријепољу, ЈН 35/2017</t>
  </si>
  <si>
    <t xml:space="preserve">цена по ј.м.  без ПДВ-а </t>
  </si>
  <si>
    <t xml:space="preserve">цена по ј.м. са ПДВ-ом   </t>
  </si>
  <si>
    <t>Напомена: у случајевима где се наводи појединачни робни знак, патент или тип, додаје се: "или одговарајуће", у склaду са чланом 72. став 4. Закона о јавним набавкама (''Службени гласник РС'', бр. 124/12, 14/15 и 68/15).  Упутство како да се попуни Образац структуре цене: У колону "Цена по ј.м. без ПДВ-а" понуђач уписује цену по јединици мере изражену у динарима без обрачунатог пореза на додату вредност, за сваку тражену позицију. У колону "Цена по ј.м. са ПДВ-ом" понуђач уписује цену по јединици мере изражену у динарима са обрачунатим порезом на додату вредност, за сваку тражену позицију. У колону "Укупно без ПДВ-а" понуђач уписује цену за укупну количину изражену у динарима без обрачунатог пореза на додату вредност, за сваку тражену позицију. У колону "Укупно са ПДВ-ом" понуђач уписује цену за укупну количину изражену у динарима са обрачунатим порезом на додату вредност, за сваку тражену позицију.</t>
  </si>
  <si>
    <t>датум:</t>
  </si>
  <si>
    <t>________________________</t>
  </si>
  <si>
    <t>место:</t>
  </si>
  <si>
    <t>М.П.</t>
  </si>
  <si>
    <t>потпис одговорног лица понуђача</t>
  </si>
  <si>
    <t>__________________________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</si>
</sst>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49" fontId="2" fillId="34" borderId="0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 horizontal="right" wrapText="1"/>
    </xf>
    <xf numFmtId="0" fontId="3" fillId="34" borderId="0" xfId="0" applyFont="1" applyFill="1" applyBorder="1" applyAlignment="1">
      <alignment wrapText="1"/>
    </xf>
    <xf numFmtId="0" fontId="3" fillId="25" borderId="0" xfId="0" applyFont="1" applyFill="1" applyBorder="1" applyAlignment="1">
      <alignment wrapText="1"/>
    </xf>
    <xf numFmtId="0" fontId="3" fillId="25" borderId="0" xfId="0" applyFont="1" applyFill="1" applyBorder="1" applyAlignment="1">
      <alignment vertical="center" wrapText="1"/>
    </xf>
    <xf numFmtId="2" fontId="3" fillId="34" borderId="0" xfId="0" applyNumberFormat="1" applyFont="1" applyFill="1" applyBorder="1" applyAlignment="1">
      <alignment horizontal="justify" vertical="top" wrapText="1"/>
    </xf>
    <xf numFmtId="0" fontId="3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justify" vertical="top" wrapText="1"/>
    </xf>
    <xf numFmtId="0" fontId="4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 wrapText="1"/>
    </xf>
    <xf numFmtId="49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 wrapText="1"/>
    </xf>
    <xf numFmtId="4" fontId="4" fillId="35" borderId="10" xfId="0" applyNumberFormat="1" applyFont="1" applyFill="1" applyBorder="1" applyAlignment="1">
      <alignment horizontal="right" wrapText="1"/>
    </xf>
    <xf numFmtId="0" fontId="5" fillId="34" borderId="11" xfId="0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 vertical="top"/>
    </xf>
    <xf numFmtId="2" fontId="5" fillId="34" borderId="0" xfId="0" applyNumberFormat="1" applyFont="1" applyFill="1" applyBorder="1" applyAlignment="1">
      <alignment horizontal="justify" vertical="top" wrapText="1"/>
    </xf>
    <xf numFmtId="0" fontId="5" fillId="34" borderId="0" xfId="0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 vertical="center"/>
    </xf>
    <xf numFmtId="4" fontId="5" fillId="34" borderId="13" xfId="0" applyNumberFormat="1" applyFont="1" applyFill="1" applyBorder="1" applyAlignment="1">
      <alignment vertical="center" wrapText="1"/>
    </xf>
    <xf numFmtId="4" fontId="4" fillId="34" borderId="14" xfId="0" applyNumberFormat="1" applyFont="1" applyFill="1" applyBorder="1" applyAlignment="1">
      <alignment horizontal="righ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justify" vertical="top" wrapText="1"/>
    </xf>
    <xf numFmtId="0" fontId="5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 wrapText="1"/>
    </xf>
    <xf numFmtId="2" fontId="5" fillId="34" borderId="11" xfId="0" applyNumberFormat="1" applyFont="1" applyFill="1" applyBorder="1" applyAlignment="1">
      <alignment horizontal="justify" vertical="top" wrapText="1"/>
    </xf>
    <xf numFmtId="0" fontId="5" fillId="34" borderId="11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right" wrapText="1"/>
    </xf>
    <xf numFmtId="2" fontId="5" fillId="34" borderId="11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right" vertical="top" wrapText="1"/>
    </xf>
    <xf numFmtId="2" fontId="5" fillId="34" borderId="10" xfId="0" applyNumberFormat="1" applyFont="1" applyFill="1" applyBorder="1" applyAlignment="1">
      <alignment horizontal="right" wrapText="1"/>
    </xf>
    <xf numFmtId="2" fontId="5" fillId="34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2" fontId="4" fillId="34" borderId="13" xfId="0" applyNumberFormat="1" applyFont="1" applyFill="1" applyBorder="1" applyAlignment="1">
      <alignment horizontal="justify" vertical="top" wrapText="1"/>
    </xf>
    <xf numFmtId="2" fontId="4" fillId="34" borderId="12" xfId="0" applyNumberFormat="1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2" fontId="4" fillId="34" borderId="12" xfId="0" applyNumberFormat="1" applyFont="1" applyFill="1" applyBorder="1" applyAlignment="1">
      <alignment horizontal="justify" vertical="center" wrapText="1"/>
    </xf>
    <xf numFmtId="2" fontId="4" fillId="35" borderId="12" xfId="0" applyNumberFormat="1" applyFont="1" applyFill="1" applyBorder="1" applyAlignment="1">
      <alignment vertical="top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6" xfId="0" applyNumberFormat="1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vertical="center" wrapText="1"/>
    </xf>
    <xf numFmtId="4" fontId="4" fillId="34" borderId="14" xfId="0" applyNumberFormat="1" applyFont="1" applyFill="1" applyBorder="1" applyAlignment="1">
      <alignment/>
    </xf>
    <xf numFmtId="4" fontId="4" fillId="35" borderId="14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2" fontId="3" fillId="34" borderId="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left" vertical="top" wrapText="1"/>
    </xf>
    <xf numFmtId="2" fontId="4" fillId="34" borderId="13" xfId="0" applyNumberFormat="1" applyFont="1" applyFill="1" applyBorder="1" applyAlignment="1">
      <alignment horizontal="left" vertical="top" wrapText="1"/>
    </xf>
    <xf numFmtId="2" fontId="4" fillId="34" borderId="14" xfId="0" applyNumberFormat="1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2" fontId="22" fillId="34" borderId="0" xfId="0" applyNumberFormat="1" applyFont="1" applyFill="1" applyBorder="1" applyAlignment="1">
      <alignment horizontal="left" vertical="top" wrapText="1"/>
    </xf>
    <xf numFmtId="2" fontId="23" fillId="34" borderId="0" xfId="0" applyNumberFormat="1" applyFont="1" applyFill="1" applyBorder="1" applyAlignment="1">
      <alignment vertical="top" wrapText="1"/>
    </xf>
    <xf numFmtId="2" fontId="22" fillId="0" borderId="0" xfId="0" applyNumberFormat="1" applyFont="1" applyFill="1" applyBorder="1" applyAlignment="1">
      <alignment vertical="top" wrapText="1" readingOrder="1"/>
    </xf>
    <xf numFmtId="2" fontId="22" fillId="0" borderId="0" xfId="0" applyNumberFormat="1" applyFont="1" applyFill="1" applyBorder="1" applyAlignment="1">
      <alignment horizontal="left" vertical="top" wrapText="1" readingOrder="1"/>
    </xf>
    <xf numFmtId="2" fontId="22" fillId="34" borderId="0" xfId="0" applyNumberFormat="1" applyFont="1" applyFill="1" applyBorder="1" applyAlignment="1">
      <alignment vertical="top" wrapText="1"/>
    </xf>
    <xf numFmtId="2" fontId="22" fillId="34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view="pageBreakPreview" zoomScaleSheetLayoutView="100" zoomScalePageLayoutView="0" workbookViewId="0" topLeftCell="A1">
      <selection activeCell="A1" sqref="A1:H2"/>
    </sheetView>
  </sheetViews>
  <sheetFormatPr defaultColWidth="9.140625" defaultRowHeight="12.75"/>
  <cols>
    <col min="1" max="1" width="6.421875" style="5" customWidth="1"/>
    <col min="2" max="2" width="50.7109375" style="13" customWidth="1"/>
    <col min="3" max="3" width="7.8515625" style="6" customWidth="1"/>
    <col min="4" max="4" width="10.140625" style="7" customWidth="1"/>
    <col min="5" max="5" width="11.7109375" style="7" customWidth="1"/>
    <col min="6" max="7" width="11.7109375" style="8" customWidth="1"/>
    <col min="8" max="8" width="11.7109375" style="9" customWidth="1"/>
    <col min="9" max="16384" width="9.140625" style="2" customWidth="1"/>
  </cols>
  <sheetData>
    <row r="1" spans="1:8" s="1" customFormat="1" ht="15" customHeight="1">
      <c r="A1" s="92" t="s">
        <v>198</v>
      </c>
      <c r="B1" s="92"/>
      <c r="C1" s="92"/>
      <c r="D1" s="92"/>
      <c r="E1" s="92"/>
      <c r="F1" s="92"/>
      <c r="G1" s="92"/>
      <c r="H1" s="92"/>
    </row>
    <row r="2" spans="1:8" ht="14.25">
      <c r="A2" s="93"/>
      <c r="B2" s="93"/>
      <c r="C2" s="93"/>
      <c r="D2" s="93"/>
      <c r="E2" s="93"/>
      <c r="F2" s="93"/>
      <c r="G2" s="93"/>
      <c r="H2" s="93"/>
    </row>
    <row r="3" spans="1:8" s="1" customFormat="1" ht="42.75">
      <c r="A3" s="52" t="s">
        <v>67</v>
      </c>
      <c r="B3" s="17" t="s">
        <v>68</v>
      </c>
      <c r="C3" s="18" t="s">
        <v>69</v>
      </c>
      <c r="D3" s="19" t="s">
        <v>70</v>
      </c>
      <c r="E3" s="20" t="s">
        <v>199</v>
      </c>
      <c r="F3" s="20" t="s">
        <v>200</v>
      </c>
      <c r="G3" s="20" t="s">
        <v>71</v>
      </c>
      <c r="H3" s="20" t="s">
        <v>72</v>
      </c>
    </row>
    <row r="4" spans="1:8" s="12" customFormat="1" ht="20.25" customHeight="1">
      <c r="A4" s="16" t="s">
        <v>0</v>
      </c>
      <c r="B4" s="89" t="s">
        <v>73</v>
      </c>
      <c r="C4" s="90"/>
      <c r="D4" s="90"/>
      <c r="E4" s="90"/>
      <c r="F4" s="90"/>
      <c r="G4" s="90"/>
      <c r="H4" s="91"/>
    </row>
    <row r="5" spans="1:8" s="3" customFormat="1" ht="42.75" customHeight="1">
      <c r="A5" s="21" t="s">
        <v>1</v>
      </c>
      <c r="B5" s="53" t="s">
        <v>75</v>
      </c>
      <c r="C5" s="34" t="s">
        <v>74</v>
      </c>
      <c r="D5" s="54">
        <v>1</v>
      </c>
      <c r="E5" s="54"/>
      <c r="F5" s="55">
        <f aca="true" t="shared" si="0" ref="F5:F10">E5*1.2</f>
        <v>0</v>
      </c>
      <c r="G5" s="55">
        <f aca="true" t="shared" si="1" ref="G5:G10">D5*E5</f>
        <v>0</v>
      </c>
      <c r="H5" s="56">
        <f aca="true" t="shared" si="2" ref="H5:H10">D5*F5</f>
        <v>0</v>
      </c>
    </row>
    <row r="6" spans="1:8" s="3" customFormat="1" ht="93" customHeight="1">
      <c r="A6" s="21" t="s">
        <v>2</v>
      </c>
      <c r="B6" s="53" t="s">
        <v>76</v>
      </c>
      <c r="C6" s="34" t="s">
        <v>77</v>
      </c>
      <c r="D6" s="54">
        <v>30</v>
      </c>
      <c r="E6" s="54"/>
      <c r="F6" s="55">
        <f t="shared" si="0"/>
        <v>0</v>
      </c>
      <c r="G6" s="55">
        <f t="shared" si="1"/>
        <v>0</v>
      </c>
      <c r="H6" s="56">
        <f t="shared" si="2"/>
        <v>0</v>
      </c>
    </row>
    <row r="7" spans="1:8" s="3" customFormat="1" ht="49.5" customHeight="1">
      <c r="A7" s="21" t="s">
        <v>3</v>
      </c>
      <c r="B7" s="53" t="s">
        <v>78</v>
      </c>
      <c r="C7" s="34" t="s">
        <v>77</v>
      </c>
      <c r="D7" s="54">
        <v>30</v>
      </c>
      <c r="E7" s="54"/>
      <c r="F7" s="55">
        <f t="shared" si="0"/>
        <v>0</v>
      </c>
      <c r="G7" s="55">
        <f t="shared" si="1"/>
        <v>0</v>
      </c>
      <c r="H7" s="56">
        <f t="shared" si="2"/>
        <v>0</v>
      </c>
    </row>
    <row r="8" spans="1:8" s="3" customFormat="1" ht="61.5" customHeight="1">
      <c r="A8" s="21" t="s">
        <v>4</v>
      </c>
      <c r="B8" s="53" t="s">
        <v>80</v>
      </c>
      <c r="C8" s="34" t="s">
        <v>74</v>
      </c>
      <c r="D8" s="54">
        <v>1</v>
      </c>
      <c r="E8" s="54"/>
      <c r="F8" s="55">
        <f t="shared" si="0"/>
        <v>0</v>
      </c>
      <c r="G8" s="55">
        <f t="shared" si="1"/>
        <v>0</v>
      </c>
      <c r="H8" s="56">
        <f t="shared" si="2"/>
        <v>0</v>
      </c>
    </row>
    <row r="9" spans="1:8" s="3" customFormat="1" ht="103.5" customHeight="1">
      <c r="A9" s="21" t="s">
        <v>5</v>
      </c>
      <c r="B9" s="53" t="s">
        <v>179</v>
      </c>
      <c r="C9" s="34" t="s">
        <v>79</v>
      </c>
      <c r="D9" s="54">
        <v>105</v>
      </c>
      <c r="E9" s="54"/>
      <c r="F9" s="55">
        <f t="shared" si="0"/>
        <v>0</v>
      </c>
      <c r="G9" s="55">
        <f t="shared" si="1"/>
        <v>0</v>
      </c>
      <c r="H9" s="56">
        <f t="shared" si="2"/>
        <v>0</v>
      </c>
    </row>
    <row r="10" spans="1:8" s="3" customFormat="1" ht="78.75" customHeight="1">
      <c r="A10" s="21" t="s">
        <v>6</v>
      </c>
      <c r="B10" s="53" t="s">
        <v>180</v>
      </c>
      <c r="C10" s="34" t="s">
        <v>77</v>
      </c>
      <c r="D10" s="54">
        <v>30</v>
      </c>
      <c r="E10" s="54"/>
      <c r="F10" s="55">
        <f t="shared" si="0"/>
        <v>0</v>
      </c>
      <c r="G10" s="55">
        <f t="shared" si="1"/>
        <v>0</v>
      </c>
      <c r="H10" s="56">
        <f t="shared" si="2"/>
        <v>0</v>
      </c>
    </row>
    <row r="11" spans="1:8" s="14" customFormat="1" ht="14.25">
      <c r="A11" s="37"/>
      <c r="B11" s="38" t="s">
        <v>152</v>
      </c>
      <c r="C11" s="88"/>
      <c r="D11" s="88"/>
      <c r="E11" s="88"/>
      <c r="F11" s="88"/>
      <c r="G11" s="85">
        <f>SUM(G5:G10)</f>
        <v>0</v>
      </c>
      <c r="H11" s="39">
        <f>SUM(H5:H10)</f>
        <v>0</v>
      </c>
    </row>
    <row r="12" spans="1:8" s="10" customFormat="1" ht="14.25">
      <c r="A12" s="24"/>
      <c r="B12" s="25"/>
      <c r="C12" s="26"/>
      <c r="D12" s="27"/>
      <c r="E12" s="27"/>
      <c r="F12" s="26"/>
      <c r="G12" s="26"/>
      <c r="H12" s="28"/>
    </row>
    <row r="13" spans="1:8" s="11" customFormat="1" ht="15">
      <c r="A13" s="16" t="s">
        <v>7</v>
      </c>
      <c r="B13" s="29" t="s">
        <v>82</v>
      </c>
      <c r="C13" s="30"/>
      <c r="D13" s="31"/>
      <c r="E13" s="31"/>
      <c r="F13" s="32"/>
      <c r="G13" s="32"/>
      <c r="H13" s="33"/>
    </row>
    <row r="14" spans="1:8" ht="130.5" customHeight="1">
      <c r="A14" s="21" t="s">
        <v>8</v>
      </c>
      <c r="B14" s="53" t="s">
        <v>81</v>
      </c>
      <c r="C14" s="34" t="s">
        <v>79</v>
      </c>
      <c r="D14" s="54">
        <v>1770</v>
      </c>
      <c r="E14" s="54"/>
      <c r="F14" s="55">
        <f aca="true" t="shared" si="3" ref="F14:F20">E14*1.2</f>
        <v>0</v>
      </c>
      <c r="G14" s="55">
        <f aca="true" t="shared" si="4" ref="G14:G20">D14*E14</f>
        <v>0</v>
      </c>
      <c r="H14" s="56">
        <f aca="true" t="shared" si="5" ref="H14:H20">D14*F14</f>
        <v>0</v>
      </c>
    </row>
    <row r="15" spans="1:8" s="3" customFormat="1" ht="45">
      <c r="A15" s="21" t="s">
        <v>9</v>
      </c>
      <c r="B15" s="53" t="s">
        <v>181</v>
      </c>
      <c r="C15" s="34" t="s">
        <v>77</v>
      </c>
      <c r="D15" s="54">
        <v>237</v>
      </c>
      <c r="E15" s="54"/>
      <c r="F15" s="55">
        <f t="shared" si="3"/>
        <v>0</v>
      </c>
      <c r="G15" s="55">
        <f t="shared" si="4"/>
        <v>0</v>
      </c>
      <c r="H15" s="56">
        <f t="shared" si="5"/>
        <v>0</v>
      </c>
    </row>
    <row r="16" spans="1:8" ht="75">
      <c r="A16" s="21" t="s">
        <v>10</v>
      </c>
      <c r="B16" s="57" t="s">
        <v>83</v>
      </c>
      <c r="C16" s="40" t="s">
        <v>79</v>
      </c>
      <c r="D16" s="58">
        <v>99.5</v>
      </c>
      <c r="E16" s="58"/>
      <c r="F16" s="55">
        <f t="shared" si="3"/>
        <v>0</v>
      </c>
      <c r="G16" s="55">
        <f t="shared" si="4"/>
        <v>0</v>
      </c>
      <c r="H16" s="59">
        <f t="shared" si="5"/>
        <v>0</v>
      </c>
    </row>
    <row r="17" spans="1:8" s="4" customFormat="1" ht="76.5" customHeight="1">
      <c r="A17" s="21" t="s">
        <v>11</v>
      </c>
      <c r="B17" s="53" t="s">
        <v>182</v>
      </c>
      <c r="C17" s="34" t="s">
        <v>79</v>
      </c>
      <c r="D17" s="54">
        <v>126.5</v>
      </c>
      <c r="E17" s="54"/>
      <c r="F17" s="55">
        <f t="shared" si="3"/>
        <v>0</v>
      </c>
      <c r="G17" s="55">
        <f t="shared" si="4"/>
        <v>0</v>
      </c>
      <c r="H17" s="56">
        <f t="shared" si="5"/>
        <v>0</v>
      </c>
    </row>
    <row r="18" spans="1:8" ht="77.25" customHeight="1">
      <c r="A18" s="21" t="s">
        <v>12</v>
      </c>
      <c r="B18" s="60" t="s">
        <v>84</v>
      </c>
      <c r="C18" s="40" t="s">
        <v>79</v>
      </c>
      <c r="D18" s="58">
        <v>96</v>
      </c>
      <c r="E18" s="58"/>
      <c r="F18" s="55">
        <f t="shared" si="3"/>
        <v>0</v>
      </c>
      <c r="G18" s="55">
        <f t="shared" si="4"/>
        <v>0</v>
      </c>
      <c r="H18" s="59">
        <f t="shared" si="5"/>
        <v>0</v>
      </c>
    </row>
    <row r="19" spans="1:8" ht="90" customHeight="1">
      <c r="A19" s="21" t="s">
        <v>13</v>
      </c>
      <c r="B19" s="57" t="s">
        <v>183</v>
      </c>
      <c r="C19" s="40" t="s">
        <v>79</v>
      </c>
      <c r="D19" s="58">
        <v>35</v>
      </c>
      <c r="E19" s="58"/>
      <c r="F19" s="55">
        <f t="shared" si="3"/>
        <v>0</v>
      </c>
      <c r="G19" s="55">
        <f t="shared" si="4"/>
        <v>0</v>
      </c>
      <c r="H19" s="59">
        <f t="shared" si="5"/>
        <v>0</v>
      </c>
    </row>
    <row r="20" spans="1:8" ht="90" customHeight="1">
      <c r="A20" s="21" t="s">
        <v>14</v>
      </c>
      <c r="B20" s="57" t="s">
        <v>184</v>
      </c>
      <c r="C20" s="40" t="s">
        <v>79</v>
      </c>
      <c r="D20" s="58">
        <v>19</v>
      </c>
      <c r="E20" s="58"/>
      <c r="F20" s="55">
        <f t="shared" si="3"/>
        <v>0</v>
      </c>
      <c r="G20" s="55">
        <f t="shared" si="4"/>
        <v>0</v>
      </c>
      <c r="H20" s="59">
        <f t="shared" si="5"/>
        <v>0</v>
      </c>
    </row>
    <row r="21" spans="1:8" s="15" customFormat="1" ht="14.25">
      <c r="A21" s="37"/>
      <c r="B21" s="38" t="s">
        <v>85</v>
      </c>
      <c r="C21" s="88"/>
      <c r="D21" s="88"/>
      <c r="E21" s="88"/>
      <c r="F21" s="88"/>
      <c r="G21" s="85">
        <f>SUM(G14:G20)</f>
        <v>0</v>
      </c>
      <c r="H21" s="39">
        <f>SUM(H14:H20)</f>
        <v>0</v>
      </c>
    </row>
    <row r="22" spans="1:8" ht="15">
      <c r="A22" s="41"/>
      <c r="B22" s="42"/>
      <c r="C22" s="43"/>
      <c r="D22" s="44"/>
      <c r="E22" s="44"/>
      <c r="F22" s="45"/>
      <c r="G22" s="45"/>
      <c r="H22" s="28"/>
    </row>
    <row r="23" spans="1:8" s="1" customFormat="1" ht="15">
      <c r="A23" s="16" t="s">
        <v>15</v>
      </c>
      <c r="B23" s="29" t="s">
        <v>86</v>
      </c>
      <c r="C23" s="30"/>
      <c r="D23" s="31"/>
      <c r="E23" s="31"/>
      <c r="F23" s="32"/>
      <c r="G23" s="32"/>
      <c r="H23" s="33"/>
    </row>
    <row r="24" spans="1:8" s="3" customFormat="1" ht="60">
      <c r="A24" s="21" t="s">
        <v>16</v>
      </c>
      <c r="B24" s="53" t="s">
        <v>87</v>
      </c>
      <c r="C24" s="34"/>
      <c r="D24" s="54"/>
      <c r="E24" s="54"/>
      <c r="F24" s="55"/>
      <c r="G24" s="55"/>
      <c r="H24" s="56"/>
    </row>
    <row r="25" spans="1:8" s="3" customFormat="1" ht="33" customHeight="1">
      <c r="A25" s="21"/>
      <c r="B25" s="53" t="s">
        <v>88</v>
      </c>
      <c r="C25" s="34"/>
      <c r="D25" s="54"/>
      <c r="E25" s="54"/>
      <c r="F25" s="55"/>
      <c r="G25" s="55"/>
      <c r="H25" s="56"/>
    </row>
    <row r="26" spans="1:8" s="3" customFormat="1" ht="46.5" customHeight="1">
      <c r="A26" s="21"/>
      <c r="B26" s="53" t="s">
        <v>185</v>
      </c>
      <c r="C26" s="34"/>
      <c r="D26" s="54"/>
      <c r="E26" s="54"/>
      <c r="F26" s="55"/>
      <c r="G26" s="55"/>
      <c r="H26" s="56"/>
    </row>
    <row r="27" spans="1:8" s="3" customFormat="1" ht="30">
      <c r="A27" s="21"/>
      <c r="B27" s="53" t="s">
        <v>89</v>
      </c>
      <c r="C27" s="34"/>
      <c r="D27" s="54"/>
      <c r="E27" s="54"/>
      <c r="F27" s="55"/>
      <c r="G27" s="55"/>
      <c r="H27" s="56"/>
    </row>
    <row r="28" spans="1:8" s="3" customFormat="1" ht="60">
      <c r="A28" s="21"/>
      <c r="B28" s="53" t="s">
        <v>90</v>
      </c>
      <c r="C28" s="34"/>
      <c r="D28" s="54"/>
      <c r="E28" s="54"/>
      <c r="F28" s="55"/>
      <c r="G28" s="55"/>
      <c r="H28" s="56"/>
    </row>
    <row r="29" spans="1:8" s="3" customFormat="1" ht="34.5" customHeight="1">
      <c r="A29" s="21"/>
      <c r="B29" s="53" t="s">
        <v>91</v>
      </c>
      <c r="C29" s="34"/>
      <c r="D29" s="54"/>
      <c r="E29" s="54"/>
      <c r="F29" s="55"/>
      <c r="G29" s="55"/>
      <c r="H29" s="56"/>
    </row>
    <row r="30" spans="1:8" s="3" customFormat="1" ht="50.25" customHeight="1">
      <c r="A30" s="21"/>
      <c r="B30" s="53" t="s">
        <v>92</v>
      </c>
      <c r="C30" s="34"/>
      <c r="D30" s="54"/>
      <c r="E30" s="54"/>
      <c r="F30" s="55"/>
      <c r="G30" s="55"/>
      <c r="H30" s="56"/>
    </row>
    <row r="31" spans="1:8" s="3" customFormat="1" ht="30">
      <c r="A31" s="21"/>
      <c r="B31" s="53" t="s">
        <v>93</v>
      </c>
      <c r="C31" s="34"/>
      <c r="D31" s="54"/>
      <c r="E31" s="54"/>
      <c r="F31" s="55"/>
      <c r="G31" s="55"/>
      <c r="H31" s="56"/>
    </row>
    <row r="32" spans="1:8" s="3" customFormat="1" ht="30">
      <c r="A32" s="21"/>
      <c r="B32" s="53" t="s">
        <v>96</v>
      </c>
      <c r="C32" s="34"/>
      <c r="D32" s="54"/>
      <c r="E32" s="54"/>
      <c r="F32" s="55"/>
      <c r="G32" s="55"/>
      <c r="H32" s="56"/>
    </row>
    <row r="33" spans="1:8" s="3" customFormat="1" ht="30.75" customHeight="1">
      <c r="A33" s="21"/>
      <c r="B33" s="53" t="s">
        <v>94</v>
      </c>
      <c r="C33" s="34"/>
      <c r="D33" s="54"/>
      <c r="E33" s="54"/>
      <c r="F33" s="55"/>
      <c r="G33" s="55"/>
      <c r="H33" s="56"/>
    </row>
    <row r="34" spans="1:8" s="3" customFormat="1" ht="15">
      <c r="A34" s="21"/>
      <c r="B34" s="53" t="s">
        <v>95</v>
      </c>
      <c r="C34" s="34" t="s">
        <v>79</v>
      </c>
      <c r="D34" s="54">
        <v>152.11</v>
      </c>
      <c r="E34" s="54"/>
      <c r="F34" s="55">
        <f aca="true" t="shared" si="6" ref="F34:F39">E34*1.2</f>
        <v>0</v>
      </c>
      <c r="G34" s="55">
        <f aca="true" t="shared" si="7" ref="G34:G39">D34*E34</f>
        <v>0</v>
      </c>
      <c r="H34" s="56">
        <f aca="true" t="shared" si="8" ref="H34:H39">D34*F34</f>
        <v>0</v>
      </c>
    </row>
    <row r="35" spans="1:8" s="3" customFormat="1" ht="32.25" customHeight="1">
      <c r="A35" s="21" t="s">
        <v>17</v>
      </c>
      <c r="B35" s="53" t="s">
        <v>97</v>
      </c>
      <c r="C35" s="34" t="s">
        <v>79</v>
      </c>
      <c r="D35" s="54">
        <v>45</v>
      </c>
      <c r="E35" s="54"/>
      <c r="F35" s="55">
        <f t="shared" si="6"/>
        <v>0</v>
      </c>
      <c r="G35" s="55">
        <f t="shared" si="7"/>
        <v>0</v>
      </c>
      <c r="H35" s="56">
        <f t="shared" si="8"/>
        <v>0</v>
      </c>
    </row>
    <row r="36" spans="1:8" s="3" customFormat="1" ht="33" customHeight="1">
      <c r="A36" s="21" t="s">
        <v>18</v>
      </c>
      <c r="B36" s="53" t="s">
        <v>98</v>
      </c>
      <c r="C36" s="34" t="s">
        <v>99</v>
      </c>
      <c r="D36" s="54">
        <v>25</v>
      </c>
      <c r="E36" s="54"/>
      <c r="F36" s="55">
        <f t="shared" si="6"/>
        <v>0</v>
      </c>
      <c r="G36" s="55">
        <f t="shared" si="7"/>
        <v>0</v>
      </c>
      <c r="H36" s="56">
        <f t="shared" si="8"/>
        <v>0</v>
      </c>
    </row>
    <row r="37" spans="1:8" s="3" customFormat="1" ht="66.75" customHeight="1">
      <c r="A37" s="21" t="s">
        <v>20</v>
      </c>
      <c r="B37" s="53" t="s">
        <v>100</v>
      </c>
      <c r="C37" s="34" t="s">
        <v>77</v>
      </c>
      <c r="D37" s="54">
        <v>10.24</v>
      </c>
      <c r="E37" s="54"/>
      <c r="F37" s="55">
        <f t="shared" si="6"/>
        <v>0</v>
      </c>
      <c r="G37" s="55">
        <f t="shared" si="7"/>
        <v>0</v>
      </c>
      <c r="H37" s="56">
        <f t="shared" si="8"/>
        <v>0</v>
      </c>
    </row>
    <row r="38" spans="1:8" s="3" customFormat="1" ht="45">
      <c r="A38" s="21" t="s">
        <v>21</v>
      </c>
      <c r="B38" s="53" t="s">
        <v>101</v>
      </c>
      <c r="C38" s="34" t="s">
        <v>74</v>
      </c>
      <c r="D38" s="54">
        <v>2</v>
      </c>
      <c r="E38" s="54"/>
      <c r="F38" s="55">
        <f t="shared" si="6"/>
        <v>0</v>
      </c>
      <c r="G38" s="55">
        <f t="shared" si="7"/>
        <v>0</v>
      </c>
      <c r="H38" s="56">
        <f t="shared" si="8"/>
        <v>0</v>
      </c>
    </row>
    <row r="39" spans="1:8" s="3" customFormat="1" ht="45">
      <c r="A39" s="21" t="s">
        <v>30</v>
      </c>
      <c r="B39" s="53" t="s">
        <v>102</v>
      </c>
      <c r="C39" s="34" t="s">
        <v>74</v>
      </c>
      <c r="D39" s="54">
        <v>4</v>
      </c>
      <c r="E39" s="54"/>
      <c r="F39" s="55">
        <f t="shared" si="6"/>
        <v>0</v>
      </c>
      <c r="G39" s="55">
        <f t="shared" si="7"/>
        <v>0</v>
      </c>
      <c r="H39" s="56">
        <f t="shared" si="8"/>
        <v>0</v>
      </c>
    </row>
    <row r="40" spans="1:8" s="14" customFormat="1" ht="14.25">
      <c r="A40" s="37"/>
      <c r="B40" s="38" t="s">
        <v>153</v>
      </c>
      <c r="C40" s="88"/>
      <c r="D40" s="88"/>
      <c r="E40" s="88"/>
      <c r="F40" s="88"/>
      <c r="G40" s="85">
        <f>SUM(G34:G39)</f>
        <v>0</v>
      </c>
      <c r="H40" s="39">
        <f>SUM(H34:H39)</f>
        <v>0</v>
      </c>
    </row>
    <row r="41" spans="1:8" ht="15">
      <c r="A41" s="41"/>
      <c r="B41" s="42"/>
      <c r="C41" s="43"/>
      <c r="D41" s="44"/>
      <c r="E41" s="44"/>
      <c r="F41" s="45"/>
      <c r="G41" s="45"/>
      <c r="H41" s="28"/>
    </row>
    <row r="42" spans="1:8" s="1" customFormat="1" ht="28.5">
      <c r="A42" s="16" t="s">
        <v>19</v>
      </c>
      <c r="B42" s="62" t="s">
        <v>103</v>
      </c>
      <c r="C42" s="61"/>
      <c r="D42" s="31"/>
      <c r="E42" s="31"/>
      <c r="F42" s="32"/>
      <c r="G42" s="32"/>
      <c r="H42" s="33"/>
    </row>
    <row r="43" spans="1:8" s="3" customFormat="1" ht="47.25" customHeight="1">
      <c r="A43" s="21" t="s">
        <v>22</v>
      </c>
      <c r="B43" s="53" t="s">
        <v>104</v>
      </c>
      <c r="C43" s="34" t="s">
        <v>79</v>
      </c>
      <c r="D43" s="54">
        <v>50</v>
      </c>
      <c r="E43" s="54"/>
      <c r="F43" s="55">
        <f>E43*1.2</f>
        <v>0</v>
      </c>
      <c r="G43" s="86">
        <f>D43*E43</f>
        <v>0</v>
      </c>
      <c r="H43" s="56">
        <f>D43*F43</f>
        <v>0</v>
      </c>
    </row>
    <row r="44" spans="1:8" s="3" customFormat="1" ht="75.75" customHeight="1">
      <c r="A44" s="21" t="s">
        <v>58</v>
      </c>
      <c r="B44" s="53" t="s">
        <v>105</v>
      </c>
      <c r="C44" s="34" t="s">
        <v>79</v>
      </c>
      <c r="D44" s="54">
        <v>183</v>
      </c>
      <c r="E44" s="54"/>
      <c r="F44" s="55">
        <f>E44*1.2</f>
        <v>0</v>
      </c>
      <c r="G44" s="86">
        <f>D44*E44</f>
        <v>0</v>
      </c>
      <c r="H44" s="56">
        <f>D44*F44</f>
        <v>0</v>
      </c>
    </row>
    <row r="45" spans="1:8" s="14" customFormat="1" ht="14.25">
      <c r="A45" s="37"/>
      <c r="B45" s="38" t="s">
        <v>154</v>
      </c>
      <c r="C45" s="88"/>
      <c r="D45" s="88"/>
      <c r="E45" s="88"/>
      <c r="F45" s="88"/>
      <c r="G45" s="85">
        <f>SUM(G43:G44)</f>
        <v>0</v>
      </c>
      <c r="H45" s="39">
        <f>SUM(H43:H44)</f>
        <v>0</v>
      </c>
    </row>
    <row r="46" spans="1:8" ht="15">
      <c r="A46" s="41"/>
      <c r="B46" s="42"/>
      <c r="C46" s="43"/>
      <c r="D46" s="44"/>
      <c r="E46" s="44"/>
      <c r="F46" s="45"/>
      <c r="G46" s="45"/>
      <c r="H46" s="28"/>
    </row>
    <row r="47" spans="1:8" s="1" customFormat="1" ht="15">
      <c r="A47" s="16" t="s">
        <v>23</v>
      </c>
      <c r="B47" s="29" t="s">
        <v>106</v>
      </c>
      <c r="C47" s="30"/>
      <c r="D47" s="31"/>
      <c r="E47" s="31"/>
      <c r="F47" s="32"/>
      <c r="G47" s="32"/>
      <c r="H47" s="33"/>
    </row>
    <row r="48" spans="1:8" s="3" customFormat="1" ht="61.5" customHeight="1">
      <c r="A48" s="21" t="s">
        <v>24</v>
      </c>
      <c r="B48" s="53" t="s">
        <v>107</v>
      </c>
      <c r="C48" s="34" t="s">
        <v>79</v>
      </c>
      <c r="D48" s="54">
        <v>13</v>
      </c>
      <c r="E48" s="54"/>
      <c r="F48" s="55">
        <f>E48*1.2</f>
        <v>0</v>
      </c>
      <c r="G48" s="86">
        <f>D48*E48</f>
        <v>0</v>
      </c>
      <c r="H48" s="56">
        <f>D48*F48</f>
        <v>0</v>
      </c>
    </row>
    <row r="49" spans="1:8" s="3" customFormat="1" ht="48" customHeight="1">
      <c r="A49" s="21" t="s">
        <v>25</v>
      </c>
      <c r="B49" s="53" t="s">
        <v>186</v>
      </c>
      <c r="C49" s="34" t="s">
        <v>74</v>
      </c>
      <c r="D49" s="54">
        <v>1</v>
      </c>
      <c r="E49" s="54"/>
      <c r="F49" s="55">
        <f>E49*1.2</f>
        <v>0</v>
      </c>
      <c r="G49" s="86">
        <f>D49*E49</f>
        <v>0</v>
      </c>
      <c r="H49" s="56">
        <f>D49*F49</f>
        <v>0</v>
      </c>
    </row>
    <row r="50" spans="1:8" s="3" customFormat="1" ht="60.75" customHeight="1">
      <c r="A50" s="21" t="s">
        <v>26</v>
      </c>
      <c r="B50" s="53" t="s">
        <v>108</v>
      </c>
      <c r="C50" s="34" t="s">
        <v>79</v>
      </c>
      <c r="D50" s="54">
        <v>110</v>
      </c>
      <c r="E50" s="54"/>
      <c r="F50" s="55">
        <f>E50*1.2</f>
        <v>0</v>
      </c>
      <c r="G50" s="86">
        <f>D50*E50</f>
        <v>0</v>
      </c>
      <c r="H50" s="56">
        <f>D50*F50</f>
        <v>0</v>
      </c>
    </row>
    <row r="51" spans="1:8" s="14" customFormat="1" ht="14.25">
      <c r="A51" s="37"/>
      <c r="B51" s="38" t="s">
        <v>155</v>
      </c>
      <c r="C51" s="88"/>
      <c r="D51" s="88"/>
      <c r="E51" s="88"/>
      <c r="F51" s="88"/>
      <c r="G51" s="85">
        <f>SUM(G48:G50)</f>
        <v>0</v>
      </c>
      <c r="H51" s="39">
        <f>SUM(H48:H50)</f>
        <v>0</v>
      </c>
    </row>
    <row r="52" spans="1:8" ht="15">
      <c r="A52" s="41"/>
      <c r="B52" s="42"/>
      <c r="C52" s="43"/>
      <c r="D52" s="44"/>
      <c r="E52" s="44"/>
      <c r="F52" s="45"/>
      <c r="G52" s="45"/>
      <c r="H52" s="28"/>
    </row>
    <row r="53" spans="1:8" s="1" customFormat="1" ht="15">
      <c r="A53" s="16" t="s">
        <v>27</v>
      </c>
      <c r="B53" s="29" t="s">
        <v>109</v>
      </c>
      <c r="C53" s="30"/>
      <c r="D53" s="31"/>
      <c r="E53" s="31"/>
      <c r="F53" s="32"/>
      <c r="G53" s="32"/>
      <c r="H53" s="33"/>
    </row>
    <row r="54" spans="1:8" s="3" customFormat="1" ht="75" customHeight="1">
      <c r="A54" s="21" t="s">
        <v>28</v>
      </c>
      <c r="B54" s="53" t="s">
        <v>187</v>
      </c>
      <c r="C54" s="34" t="s">
        <v>77</v>
      </c>
      <c r="D54" s="54">
        <v>675</v>
      </c>
      <c r="E54" s="54"/>
      <c r="F54" s="55">
        <f aca="true" t="shared" si="9" ref="F54:F70">E54*1.2</f>
        <v>0</v>
      </c>
      <c r="G54" s="86">
        <f aca="true" t="shared" si="10" ref="G54:G70">D54*E54</f>
        <v>0</v>
      </c>
      <c r="H54" s="56">
        <f>D54*F54</f>
        <v>0</v>
      </c>
    </row>
    <row r="55" spans="1:8" s="3" customFormat="1" ht="61.5" customHeight="1">
      <c r="A55" s="21" t="s">
        <v>29</v>
      </c>
      <c r="B55" s="53" t="s">
        <v>110</v>
      </c>
      <c r="C55" s="34" t="s">
        <v>77</v>
      </c>
      <c r="D55" s="54">
        <v>26</v>
      </c>
      <c r="E55" s="54"/>
      <c r="F55" s="55">
        <f t="shared" si="9"/>
        <v>0</v>
      </c>
      <c r="G55" s="86">
        <f t="shared" si="10"/>
        <v>0</v>
      </c>
      <c r="H55" s="56">
        <f aca="true" t="shared" si="11" ref="H55:H70">D55*F55</f>
        <v>0</v>
      </c>
    </row>
    <row r="56" spans="1:8" s="3" customFormat="1" ht="60.75" customHeight="1">
      <c r="A56" s="21" t="s">
        <v>31</v>
      </c>
      <c r="B56" s="53" t="s">
        <v>111</v>
      </c>
      <c r="C56" s="34" t="s">
        <v>74</v>
      </c>
      <c r="D56" s="54">
        <v>6</v>
      </c>
      <c r="E56" s="54"/>
      <c r="F56" s="55">
        <f t="shared" si="9"/>
        <v>0</v>
      </c>
      <c r="G56" s="86">
        <f t="shared" si="10"/>
        <v>0</v>
      </c>
      <c r="H56" s="56">
        <f t="shared" si="11"/>
        <v>0</v>
      </c>
    </row>
    <row r="57" spans="1:8" s="3" customFormat="1" ht="61.5" customHeight="1">
      <c r="A57" s="21" t="s">
        <v>32</v>
      </c>
      <c r="B57" s="53" t="s">
        <v>112</v>
      </c>
      <c r="C57" s="34" t="s">
        <v>74</v>
      </c>
      <c r="D57" s="54">
        <v>1</v>
      </c>
      <c r="E57" s="54"/>
      <c r="F57" s="55">
        <f t="shared" si="9"/>
        <v>0</v>
      </c>
      <c r="G57" s="86">
        <f t="shared" si="10"/>
        <v>0</v>
      </c>
      <c r="H57" s="56">
        <f t="shared" si="11"/>
        <v>0</v>
      </c>
    </row>
    <row r="58" spans="1:8" s="3" customFormat="1" ht="136.5" customHeight="1">
      <c r="A58" s="21" t="s">
        <v>33</v>
      </c>
      <c r="B58" s="53" t="s">
        <v>113</v>
      </c>
      <c r="C58" s="34" t="s">
        <v>77</v>
      </c>
      <c r="D58" s="54">
        <v>6.9</v>
      </c>
      <c r="E58" s="54"/>
      <c r="F58" s="55">
        <f t="shared" si="9"/>
        <v>0</v>
      </c>
      <c r="G58" s="86">
        <f t="shared" si="10"/>
        <v>0</v>
      </c>
      <c r="H58" s="56">
        <f t="shared" si="11"/>
        <v>0</v>
      </c>
    </row>
    <row r="59" spans="1:8" s="3" customFormat="1" ht="76.5" customHeight="1">
      <c r="A59" s="21" t="s">
        <v>34</v>
      </c>
      <c r="B59" s="53" t="s">
        <v>114</v>
      </c>
      <c r="C59" s="34" t="s">
        <v>77</v>
      </c>
      <c r="D59" s="54">
        <v>530</v>
      </c>
      <c r="E59" s="54"/>
      <c r="F59" s="55">
        <f t="shared" si="9"/>
        <v>0</v>
      </c>
      <c r="G59" s="86">
        <f t="shared" si="10"/>
        <v>0</v>
      </c>
      <c r="H59" s="56">
        <f t="shared" si="11"/>
        <v>0</v>
      </c>
    </row>
    <row r="60" spans="1:8" s="3" customFormat="1" ht="30">
      <c r="A60" s="21" t="s">
        <v>35</v>
      </c>
      <c r="B60" s="53" t="s">
        <v>115</v>
      </c>
      <c r="C60" s="34" t="s">
        <v>74</v>
      </c>
      <c r="D60" s="54">
        <v>3</v>
      </c>
      <c r="E60" s="54"/>
      <c r="F60" s="55">
        <f t="shared" si="9"/>
        <v>0</v>
      </c>
      <c r="G60" s="86">
        <f t="shared" si="10"/>
        <v>0</v>
      </c>
      <c r="H60" s="56">
        <f t="shared" si="11"/>
        <v>0</v>
      </c>
    </row>
    <row r="61" spans="1:8" s="3" customFormat="1" ht="60">
      <c r="A61" s="21" t="s">
        <v>36</v>
      </c>
      <c r="B61" s="53" t="s">
        <v>116</v>
      </c>
      <c r="C61" s="34" t="s">
        <v>77</v>
      </c>
      <c r="D61" s="54">
        <v>755</v>
      </c>
      <c r="E61" s="54"/>
      <c r="F61" s="55">
        <f t="shared" si="9"/>
        <v>0</v>
      </c>
      <c r="G61" s="86">
        <f t="shared" si="10"/>
        <v>0</v>
      </c>
      <c r="H61" s="56">
        <f t="shared" si="11"/>
        <v>0</v>
      </c>
    </row>
    <row r="62" spans="1:8" s="3" customFormat="1" ht="63" customHeight="1">
      <c r="A62" s="21" t="s">
        <v>37</v>
      </c>
      <c r="B62" s="53" t="s">
        <v>117</v>
      </c>
      <c r="C62" s="34" t="s">
        <v>77</v>
      </c>
      <c r="D62" s="54">
        <v>51</v>
      </c>
      <c r="E62" s="54"/>
      <c r="F62" s="55">
        <f t="shared" si="9"/>
        <v>0</v>
      </c>
      <c r="G62" s="86">
        <f t="shared" si="10"/>
        <v>0</v>
      </c>
      <c r="H62" s="56">
        <f t="shared" si="11"/>
        <v>0</v>
      </c>
    </row>
    <row r="63" spans="1:8" s="3" customFormat="1" ht="63" customHeight="1">
      <c r="A63" s="21" t="s">
        <v>38</v>
      </c>
      <c r="B63" s="53" t="s">
        <v>118</v>
      </c>
      <c r="C63" s="34" t="s">
        <v>74</v>
      </c>
      <c r="D63" s="54">
        <v>2</v>
      </c>
      <c r="E63" s="54"/>
      <c r="F63" s="55">
        <f t="shared" si="9"/>
        <v>0</v>
      </c>
      <c r="G63" s="86">
        <f t="shared" si="10"/>
        <v>0</v>
      </c>
      <c r="H63" s="56">
        <f t="shared" si="11"/>
        <v>0</v>
      </c>
    </row>
    <row r="64" spans="1:8" s="3" customFormat="1" ht="45">
      <c r="A64" s="21" t="s">
        <v>39</v>
      </c>
      <c r="B64" s="53" t="s">
        <v>188</v>
      </c>
      <c r="C64" s="34" t="s">
        <v>74</v>
      </c>
      <c r="D64" s="54">
        <v>2</v>
      </c>
      <c r="E64" s="54"/>
      <c r="F64" s="55">
        <f t="shared" si="9"/>
        <v>0</v>
      </c>
      <c r="G64" s="86">
        <f t="shared" si="10"/>
        <v>0</v>
      </c>
      <c r="H64" s="56">
        <f t="shared" si="11"/>
        <v>0</v>
      </c>
    </row>
    <row r="65" spans="1:8" s="3" customFormat="1" ht="30">
      <c r="A65" s="21" t="s">
        <v>56</v>
      </c>
      <c r="B65" s="53" t="s">
        <v>119</v>
      </c>
      <c r="C65" s="34" t="s">
        <v>99</v>
      </c>
      <c r="D65" s="54">
        <v>20</v>
      </c>
      <c r="E65" s="54"/>
      <c r="F65" s="55">
        <f t="shared" si="9"/>
        <v>0</v>
      </c>
      <c r="G65" s="86">
        <f t="shared" si="10"/>
        <v>0</v>
      </c>
      <c r="H65" s="56">
        <f t="shared" si="11"/>
        <v>0</v>
      </c>
    </row>
    <row r="66" spans="1:8" s="3" customFormat="1" ht="30">
      <c r="A66" s="21" t="s">
        <v>57</v>
      </c>
      <c r="B66" s="53" t="s">
        <v>120</v>
      </c>
      <c r="C66" s="34" t="s">
        <v>99</v>
      </c>
      <c r="D66" s="54">
        <v>20</v>
      </c>
      <c r="E66" s="54"/>
      <c r="F66" s="55">
        <f t="shared" si="9"/>
        <v>0</v>
      </c>
      <c r="G66" s="86">
        <f t="shared" si="10"/>
        <v>0</v>
      </c>
      <c r="H66" s="56">
        <f t="shared" si="11"/>
        <v>0</v>
      </c>
    </row>
    <row r="67" spans="1:8" s="3" customFormat="1" ht="183" customHeight="1">
      <c r="A67" s="21" t="s">
        <v>59</v>
      </c>
      <c r="B67" s="53" t="s">
        <v>189</v>
      </c>
      <c r="C67" s="34"/>
      <c r="D67" s="54"/>
      <c r="E67" s="54"/>
      <c r="F67" s="55">
        <f t="shared" si="9"/>
        <v>0</v>
      </c>
      <c r="G67" s="86">
        <f t="shared" si="10"/>
        <v>0</v>
      </c>
      <c r="H67" s="56">
        <f t="shared" si="11"/>
        <v>0</v>
      </c>
    </row>
    <row r="68" spans="1:8" s="3" customFormat="1" ht="14.25" customHeight="1">
      <c r="A68" s="21"/>
      <c r="B68" s="63" t="s">
        <v>121</v>
      </c>
      <c r="C68" s="34" t="s">
        <v>74</v>
      </c>
      <c r="D68" s="54">
        <v>1</v>
      </c>
      <c r="E68" s="54"/>
      <c r="F68" s="55">
        <f t="shared" si="9"/>
        <v>0</v>
      </c>
      <c r="G68" s="86">
        <f t="shared" si="10"/>
        <v>0</v>
      </c>
      <c r="H68" s="56">
        <f t="shared" si="11"/>
        <v>0</v>
      </c>
    </row>
    <row r="69" spans="1:8" s="3" customFormat="1" ht="16.5" customHeight="1">
      <c r="A69" s="21"/>
      <c r="B69" s="64" t="s">
        <v>122</v>
      </c>
      <c r="C69" s="34" t="s">
        <v>74</v>
      </c>
      <c r="D69" s="54">
        <v>1</v>
      </c>
      <c r="E69" s="54"/>
      <c r="F69" s="55">
        <f t="shared" si="9"/>
        <v>0</v>
      </c>
      <c r="G69" s="86">
        <f t="shared" si="10"/>
        <v>0</v>
      </c>
      <c r="H69" s="56">
        <f t="shared" si="11"/>
        <v>0</v>
      </c>
    </row>
    <row r="70" spans="1:8" s="3" customFormat="1" ht="213.75" customHeight="1">
      <c r="A70" s="21" t="s">
        <v>65</v>
      </c>
      <c r="B70" s="53" t="s">
        <v>190</v>
      </c>
      <c r="C70" s="34" t="s">
        <v>74</v>
      </c>
      <c r="D70" s="54">
        <v>1</v>
      </c>
      <c r="E70" s="54"/>
      <c r="F70" s="55">
        <f t="shared" si="9"/>
        <v>0</v>
      </c>
      <c r="G70" s="86">
        <f t="shared" si="10"/>
        <v>0</v>
      </c>
      <c r="H70" s="56">
        <f t="shared" si="11"/>
        <v>0</v>
      </c>
    </row>
    <row r="71" spans="1:8" s="14" customFormat="1" ht="21" customHeight="1">
      <c r="A71" s="37"/>
      <c r="B71" s="38" t="s">
        <v>123</v>
      </c>
      <c r="C71" s="88"/>
      <c r="D71" s="88"/>
      <c r="E71" s="88"/>
      <c r="F71" s="88"/>
      <c r="G71" s="85">
        <f>SUM(G54:G70)</f>
        <v>0</v>
      </c>
      <c r="H71" s="39">
        <f>SUM(H54:H70)</f>
        <v>0</v>
      </c>
    </row>
    <row r="72" spans="1:8" ht="15">
      <c r="A72" s="41"/>
      <c r="B72" s="42"/>
      <c r="C72" s="43"/>
      <c r="D72" s="44"/>
      <c r="E72" s="44"/>
      <c r="F72" s="45"/>
      <c r="G72" s="45"/>
      <c r="H72" s="28"/>
    </row>
    <row r="73" spans="1:8" s="1" customFormat="1" ht="15">
      <c r="A73" s="16" t="s">
        <v>40</v>
      </c>
      <c r="B73" s="29" t="s">
        <v>124</v>
      </c>
      <c r="C73" s="30"/>
      <c r="D73" s="31"/>
      <c r="E73" s="31"/>
      <c r="F73" s="32"/>
      <c r="G73" s="32"/>
      <c r="H73" s="33"/>
    </row>
    <row r="74" spans="1:8" s="3" customFormat="1" ht="75">
      <c r="A74" s="21" t="s">
        <v>47</v>
      </c>
      <c r="B74" s="53" t="s">
        <v>125</v>
      </c>
      <c r="C74" s="34" t="s">
        <v>74</v>
      </c>
      <c r="D74" s="54">
        <v>60</v>
      </c>
      <c r="E74" s="54"/>
      <c r="F74" s="55">
        <f aca="true" t="shared" si="12" ref="F74:F86">E74*1.2</f>
        <v>0</v>
      </c>
      <c r="G74" s="86">
        <f aca="true" t="shared" si="13" ref="G74:G86">D74*E74</f>
        <v>0</v>
      </c>
      <c r="H74" s="56">
        <f>D74*F74</f>
        <v>0</v>
      </c>
    </row>
    <row r="75" spans="1:8" s="3" customFormat="1" ht="45">
      <c r="A75" s="21" t="s">
        <v>48</v>
      </c>
      <c r="B75" s="53" t="s">
        <v>191</v>
      </c>
      <c r="C75" s="34"/>
      <c r="D75" s="54"/>
      <c r="E75" s="54"/>
      <c r="F75" s="55">
        <f t="shared" si="12"/>
        <v>0</v>
      </c>
      <c r="G75" s="86">
        <f t="shared" si="13"/>
        <v>0</v>
      </c>
      <c r="H75" s="56">
        <f aca="true" t="shared" si="14" ref="H75:H86">D75*F75</f>
        <v>0</v>
      </c>
    </row>
    <row r="76" spans="1:8" s="3" customFormat="1" ht="16.5" customHeight="1">
      <c r="A76" s="21"/>
      <c r="B76" s="53" t="s">
        <v>126</v>
      </c>
      <c r="C76" s="34" t="s">
        <v>77</v>
      </c>
      <c r="D76" s="54">
        <v>63</v>
      </c>
      <c r="E76" s="54"/>
      <c r="F76" s="55">
        <f t="shared" si="12"/>
        <v>0</v>
      </c>
      <c r="G76" s="86">
        <f t="shared" si="13"/>
        <v>0</v>
      </c>
      <c r="H76" s="56">
        <f t="shared" si="14"/>
        <v>0</v>
      </c>
    </row>
    <row r="77" spans="1:8" s="3" customFormat="1" ht="16.5" customHeight="1">
      <c r="A77" s="21"/>
      <c r="B77" s="53" t="s">
        <v>127</v>
      </c>
      <c r="C77" s="34" t="s">
        <v>77</v>
      </c>
      <c r="D77" s="54">
        <v>9</v>
      </c>
      <c r="E77" s="54"/>
      <c r="F77" s="55">
        <f t="shared" si="12"/>
        <v>0</v>
      </c>
      <c r="G77" s="86">
        <f t="shared" si="13"/>
        <v>0</v>
      </c>
      <c r="H77" s="56">
        <f t="shared" si="14"/>
        <v>0</v>
      </c>
    </row>
    <row r="78" spans="1:8" s="3" customFormat="1" ht="60.75" customHeight="1">
      <c r="A78" s="21" t="s">
        <v>49</v>
      </c>
      <c r="B78" s="53" t="s">
        <v>128</v>
      </c>
      <c r="C78" s="34" t="s">
        <v>74</v>
      </c>
      <c r="D78" s="54">
        <v>6</v>
      </c>
      <c r="E78" s="54"/>
      <c r="F78" s="55">
        <f t="shared" si="12"/>
        <v>0</v>
      </c>
      <c r="G78" s="86">
        <f t="shared" si="13"/>
        <v>0</v>
      </c>
      <c r="H78" s="56">
        <f t="shared" si="14"/>
        <v>0</v>
      </c>
    </row>
    <row r="79" spans="1:8" s="3" customFormat="1" ht="30">
      <c r="A79" s="21" t="s">
        <v>50</v>
      </c>
      <c r="B79" s="53" t="s">
        <v>129</v>
      </c>
      <c r="C79" s="34" t="s">
        <v>74</v>
      </c>
      <c r="D79" s="54">
        <v>1</v>
      </c>
      <c r="E79" s="54"/>
      <c r="F79" s="55">
        <f t="shared" si="12"/>
        <v>0</v>
      </c>
      <c r="G79" s="86">
        <f t="shared" si="13"/>
        <v>0</v>
      </c>
      <c r="H79" s="56">
        <f t="shared" si="14"/>
        <v>0</v>
      </c>
    </row>
    <row r="80" spans="1:8" s="3" customFormat="1" ht="48" customHeight="1">
      <c r="A80" s="21" t="s">
        <v>51</v>
      </c>
      <c r="B80" s="65" t="s">
        <v>132</v>
      </c>
      <c r="C80" s="34" t="s">
        <v>74</v>
      </c>
      <c r="D80" s="54">
        <v>11</v>
      </c>
      <c r="E80" s="54"/>
      <c r="F80" s="55">
        <f t="shared" si="12"/>
        <v>0</v>
      </c>
      <c r="G80" s="86">
        <f t="shared" si="13"/>
        <v>0</v>
      </c>
      <c r="H80" s="56">
        <f t="shared" si="14"/>
        <v>0</v>
      </c>
    </row>
    <row r="81" spans="1:8" s="3" customFormat="1" ht="45">
      <c r="A81" s="21" t="s">
        <v>52</v>
      </c>
      <c r="B81" s="53" t="s">
        <v>130</v>
      </c>
      <c r="C81" s="34" t="s">
        <v>74</v>
      </c>
      <c r="D81" s="54">
        <v>7</v>
      </c>
      <c r="E81" s="54"/>
      <c r="F81" s="55">
        <f t="shared" si="12"/>
        <v>0</v>
      </c>
      <c r="G81" s="86">
        <f t="shared" si="13"/>
        <v>0</v>
      </c>
      <c r="H81" s="56">
        <f t="shared" si="14"/>
        <v>0</v>
      </c>
    </row>
    <row r="82" spans="1:8" s="3" customFormat="1" ht="31.5" customHeight="1">
      <c r="A82" s="21" t="s">
        <v>53</v>
      </c>
      <c r="B82" s="53" t="s">
        <v>131</v>
      </c>
      <c r="C82" s="34" t="s">
        <v>74</v>
      </c>
      <c r="D82" s="54">
        <v>8</v>
      </c>
      <c r="E82" s="54"/>
      <c r="F82" s="55">
        <f t="shared" si="12"/>
        <v>0</v>
      </c>
      <c r="G82" s="86">
        <f t="shared" si="13"/>
        <v>0</v>
      </c>
      <c r="H82" s="56">
        <f t="shared" si="14"/>
        <v>0</v>
      </c>
    </row>
    <row r="83" spans="1:8" s="3" customFormat="1" ht="48" customHeight="1">
      <c r="A83" s="21" t="s">
        <v>54</v>
      </c>
      <c r="B83" s="53" t="s">
        <v>133</v>
      </c>
      <c r="C83" s="34" t="s">
        <v>74</v>
      </c>
      <c r="D83" s="54">
        <v>2</v>
      </c>
      <c r="E83" s="54"/>
      <c r="F83" s="55">
        <f t="shared" si="12"/>
        <v>0</v>
      </c>
      <c r="G83" s="86">
        <f t="shared" si="13"/>
        <v>0</v>
      </c>
      <c r="H83" s="56">
        <f t="shared" si="14"/>
        <v>0</v>
      </c>
    </row>
    <row r="84" spans="1:8" s="3" customFormat="1" ht="46.5" customHeight="1">
      <c r="A84" s="21" t="s">
        <v>55</v>
      </c>
      <c r="B84" s="53" t="s">
        <v>134</v>
      </c>
      <c r="C84" s="34" t="s">
        <v>74</v>
      </c>
      <c r="D84" s="54">
        <v>1</v>
      </c>
      <c r="E84" s="54"/>
      <c r="F84" s="55">
        <f t="shared" si="12"/>
        <v>0</v>
      </c>
      <c r="G84" s="86">
        <f t="shared" si="13"/>
        <v>0</v>
      </c>
      <c r="H84" s="56">
        <f t="shared" si="14"/>
        <v>0</v>
      </c>
    </row>
    <row r="85" spans="1:8" s="3" customFormat="1" ht="45">
      <c r="A85" s="21" t="s">
        <v>60</v>
      </c>
      <c r="B85" s="53" t="s">
        <v>135</v>
      </c>
      <c r="C85" s="34" t="s">
        <v>74</v>
      </c>
      <c r="D85" s="54">
        <v>1</v>
      </c>
      <c r="E85" s="54"/>
      <c r="F85" s="55">
        <f t="shared" si="12"/>
        <v>0</v>
      </c>
      <c r="G85" s="86">
        <f t="shared" si="13"/>
        <v>0</v>
      </c>
      <c r="H85" s="56">
        <f t="shared" si="14"/>
        <v>0</v>
      </c>
    </row>
    <row r="86" spans="1:8" s="3" customFormat="1" ht="106.5" customHeight="1">
      <c r="A86" s="21" t="s">
        <v>61</v>
      </c>
      <c r="B86" s="53" t="s">
        <v>192</v>
      </c>
      <c r="C86" s="34" t="s">
        <v>74</v>
      </c>
      <c r="D86" s="54">
        <v>1</v>
      </c>
      <c r="E86" s="54"/>
      <c r="F86" s="55">
        <f t="shared" si="12"/>
        <v>0</v>
      </c>
      <c r="G86" s="86">
        <f t="shared" si="13"/>
        <v>0</v>
      </c>
      <c r="H86" s="56">
        <f t="shared" si="14"/>
        <v>0</v>
      </c>
    </row>
    <row r="87" spans="1:8" s="3" customFormat="1" ht="77.25" customHeight="1">
      <c r="A87" s="21" t="s">
        <v>62</v>
      </c>
      <c r="B87" s="53" t="s">
        <v>136</v>
      </c>
      <c r="C87" s="34"/>
      <c r="D87" s="54"/>
      <c r="E87" s="54"/>
      <c r="F87" s="55"/>
      <c r="G87" s="86"/>
      <c r="H87" s="56"/>
    </row>
    <row r="88" spans="1:8" s="3" customFormat="1" ht="63" customHeight="1">
      <c r="A88" s="21"/>
      <c r="B88" s="66" t="s">
        <v>194</v>
      </c>
      <c r="C88" s="47" t="s">
        <v>137</v>
      </c>
      <c r="D88" s="48">
        <v>65</v>
      </c>
      <c r="E88" s="48"/>
      <c r="F88" s="55"/>
      <c r="G88" s="86"/>
      <c r="H88" s="56"/>
    </row>
    <row r="89" spans="1:8" s="3" customFormat="1" ht="60.75" customHeight="1">
      <c r="A89" s="21"/>
      <c r="B89" s="66" t="s">
        <v>195</v>
      </c>
      <c r="C89" s="47" t="s">
        <v>137</v>
      </c>
      <c r="D89" s="48">
        <v>25</v>
      </c>
      <c r="E89" s="48"/>
      <c r="F89" s="55"/>
      <c r="G89" s="86"/>
      <c r="H89" s="56"/>
    </row>
    <row r="90" spans="1:8" s="3" customFormat="1" ht="45.75" customHeight="1">
      <c r="A90" s="21"/>
      <c r="B90" s="66" t="s">
        <v>196</v>
      </c>
      <c r="C90" s="47" t="s">
        <v>137</v>
      </c>
      <c r="D90" s="48">
        <v>13</v>
      </c>
      <c r="E90" s="48"/>
      <c r="F90" s="55"/>
      <c r="G90" s="86"/>
      <c r="H90" s="56"/>
    </row>
    <row r="91" spans="1:8" s="3" customFormat="1" ht="45">
      <c r="A91" s="21"/>
      <c r="B91" s="66" t="s">
        <v>197</v>
      </c>
      <c r="C91" s="47" t="s">
        <v>137</v>
      </c>
      <c r="D91" s="48">
        <v>16</v>
      </c>
      <c r="E91" s="48"/>
      <c r="F91" s="55"/>
      <c r="G91" s="86"/>
      <c r="H91" s="56"/>
    </row>
    <row r="92" spans="1:8" s="3" customFormat="1" ht="63.75" customHeight="1">
      <c r="A92" s="21"/>
      <c r="B92" s="66" t="s">
        <v>138</v>
      </c>
      <c r="C92" s="47" t="s">
        <v>74</v>
      </c>
      <c r="D92" s="48">
        <v>11</v>
      </c>
      <c r="E92" s="48"/>
      <c r="F92" s="55"/>
      <c r="G92" s="86"/>
      <c r="H92" s="56"/>
    </row>
    <row r="93" spans="1:8" s="3" customFormat="1" ht="15">
      <c r="A93" s="21"/>
      <c r="B93" s="46" t="s">
        <v>139</v>
      </c>
      <c r="C93" s="47" t="s">
        <v>137</v>
      </c>
      <c r="D93" s="48">
        <v>5</v>
      </c>
      <c r="E93" s="48"/>
      <c r="F93" s="55"/>
      <c r="G93" s="86"/>
      <c r="H93" s="56"/>
    </row>
    <row r="94" spans="1:8" s="3" customFormat="1" ht="15">
      <c r="A94" s="21"/>
      <c r="B94" s="46" t="s">
        <v>140</v>
      </c>
      <c r="C94" s="47" t="s">
        <v>137</v>
      </c>
      <c r="D94" s="48">
        <v>2</v>
      </c>
      <c r="E94" s="48"/>
      <c r="F94" s="55"/>
      <c r="G94" s="86"/>
      <c r="H94" s="56"/>
    </row>
    <row r="95" spans="1:8" s="3" customFormat="1" ht="30.75" customHeight="1">
      <c r="A95" s="21"/>
      <c r="B95" s="66" t="s">
        <v>141</v>
      </c>
      <c r="C95" s="47" t="s">
        <v>74</v>
      </c>
      <c r="D95" s="48">
        <v>4</v>
      </c>
      <c r="E95" s="48"/>
      <c r="F95" s="55"/>
      <c r="G95" s="86"/>
      <c r="H95" s="56"/>
    </row>
    <row r="96" spans="1:8" s="3" customFormat="1" ht="48" customHeight="1">
      <c r="A96" s="21"/>
      <c r="B96" s="66" t="s">
        <v>142</v>
      </c>
      <c r="C96" s="47" t="s">
        <v>74</v>
      </c>
      <c r="D96" s="48">
        <v>2</v>
      </c>
      <c r="E96" s="48"/>
      <c r="F96" s="55"/>
      <c r="G96" s="86"/>
      <c r="H96" s="56"/>
    </row>
    <row r="97" spans="1:8" s="3" customFormat="1" ht="45" customHeight="1">
      <c r="A97" s="21"/>
      <c r="B97" s="66" t="s">
        <v>143</v>
      </c>
      <c r="C97" s="47" t="s">
        <v>74</v>
      </c>
      <c r="D97" s="48">
        <v>2</v>
      </c>
      <c r="E97" s="48"/>
      <c r="F97" s="55"/>
      <c r="G97" s="86"/>
      <c r="H97" s="56"/>
    </row>
    <row r="98" spans="1:8" s="3" customFormat="1" ht="45.75" customHeight="1">
      <c r="A98" s="21"/>
      <c r="B98" s="66" t="s">
        <v>144</v>
      </c>
      <c r="C98" s="47" t="s">
        <v>74</v>
      </c>
      <c r="D98" s="48">
        <v>2</v>
      </c>
      <c r="E98" s="48"/>
      <c r="F98" s="55"/>
      <c r="G98" s="86"/>
      <c r="H98" s="56"/>
    </row>
    <row r="99" spans="1:8" s="10" customFormat="1" ht="15">
      <c r="A99" s="21"/>
      <c r="B99" s="46" t="s">
        <v>146</v>
      </c>
      <c r="C99" s="34" t="s">
        <v>145</v>
      </c>
      <c r="D99" s="54">
        <v>1</v>
      </c>
      <c r="E99" s="54"/>
      <c r="F99" s="55">
        <f>E99*1.2</f>
        <v>0</v>
      </c>
      <c r="G99" s="86">
        <f>D99*E99</f>
        <v>0</v>
      </c>
      <c r="H99" s="56">
        <f>D99*F99</f>
        <v>0</v>
      </c>
    </row>
    <row r="100" spans="1:8" s="14" customFormat="1" ht="14.25">
      <c r="A100" s="37"/>
      <c r="B100" s="38" t="s">
        <v>147</v>
      </c>
      <c r="C100" s="88"/>
      <c r="D100" s="88"/>
      <c r="E100" s="88"/>
      <c r="F100" s="88"/>
      <c r="G100" s="85">
        <f>SUM(G74:G99)</f>
        <v>0</v>
      </c>
      <c r="H100" s="39">
        <f>SUM(H74:H99)</f>
        <v>0</v>
      </c>
    </row>
    <row r="101" spans="1:8" s="3" customFormat="1" ht="15">
      <c r="A101" s="21"/>
      <c r="B101" s="22"/>
      <c r="C101" s="34"/>
      <c r="D101" s="23"/>
      <c r="E101" s="23"/>
      <c r="F101" s="35"/>
      <c r="G101" s="35"/>
      <c r="H101" s="36"/>
    </row>
    <row r="102" spans="1:8" s="1" customFormat="1" ht="19.5" customHeight="1">
      <c r="A102" s="16" t="s">
        <v>41</v>
      </c>
      <c r="B102" s="22" t="s">
        <v>148</v>
      </c>
      <c r="C102" s="30"/>
      <c r="D102" s="31"/>
      <c r="E102" s="31"/>
      <c r="F102" s="32"/>
      <c r="G102" s="32"/>
      <c r="H102" s="33"/>
    </row>
    <row r="103" spans="1:8" s="3" customFormat="1" ht="75.75" customHeight="1">
      <c r="A103" s="21" t="s">
        <v>45</v>
      </c>
      <c r="B103" s="53" t="s">
        <v>149</v>
      </c>
      <c r="C103" s="34" t="s">
        <v>74</v>
      </c>
      <c r="D103" s="54">
        <v>3</v>
      </c>
      <c r="E103" s="54"/>
      <c r="F103" s="55">
        <f>E103*1.2</f>
        <v>0</v>
      </c>
      <c r="G103" s="86">
        <f>D103*E103</f>
        <v>0</v>
      </c>
      <c r="H103" s="56">
        <f>D103*F103</f>
        <v>0</v>
      </c>
    </row>
    <row r="104" spans="1:8" s="3" customFormat="1" ht="60">
      <c r="A104" s="21" t="s">
        <v>46</v>
      </c>
      <c r="B104" s="53" t="s">
        <v>150</v>
      </c>
      <c r="C104" s="34" t="s">
        <v>74</v>
      </c>
      <c r="D104" s="54">
        <v>15</v>
      </c>
      <c r="E104" s="54"/>
      <c r="F104" s="55">
        <f>E104*1.2</f>
        <v>0</v>
      </c>
      <c r="G104" s="86">
        <f>D104*E104</f>
        <v>0</v>
      </c>
      <c r="H104" s="56">
        <f>D104*F104</f>
        <v>0</v>
      </c>
    </row>
    <row r="105" spans="1:8" s="3" customFormat="1" ht="60">
      <c r="A105" s="21" t="s">
        <v>63</v>
      </c>
      <c r="B105" s="53" t="s">
        <v>151</v>
      </c>
      <c r="C105" s="34" t="s">
        <v>77</v>
      </c>
      <c r="D105" s="54">
        <v>50</v>
      </c>
      <c r="E105" s="54"/>
      <c r="F105" s="55">
        <f>E105*1.2</f>
        <v>0</v>
      </c>
      <c r="G105" s="86">
        <f>D105*E105</f>
        <v>0</v>
      </c>
      <c r="H105" s="56">
        <f>D105*F105</f>
        <v>0</v>
      </c>
    </row>
    <row r="106" spans="1:8" s="14" customFormat="1" ht="14.25">
      <c r="A106" s="37"/>
      <c r="B106" s="38" t="s">
        <v>156</v>
      </c>
      <c r="C106" s="88"/>
      <c r="D106" s="88"/>
      <c r="E106" s="88"/>
      <c r="F106" s="88"/>
      <c r="G106" s="85">
        <f>SUM(G103:G105)</f>
        <v>0</v>
      </c>
      <c r="H106" s="39">
        <f>SUM(H103:H105)</f>
        <v>0</v>
      </c>
    </row>
    <row r="107" spans="1:8" ht="15">
      <c r="A107" s="41"/>
      <c r="B107" s="42"/>
      <c r="C107" s="43"/>
      <c r="D107" s="44"/>
      <c r="E107" s="44"/>
      <c r="F107" s="45"/>
      <c r="G107" s="45"/>
      <c r="H107" s="28"/>
    </row>
    <row r="108" spans="1:8" s="1" customFormat="1" ht="15">
      <c r="A108" s="16" t="s">
        <v>42</v>
      </c>
      <c r="B108" s="29" t="s">
        <v>157</v>
      </c>
      <c r="C108" s="30"/>
      <c r="D108" s="31"/>
      <c r="E108" s="31"/>
      <c r="F108" s="32"/>
      <c r="G108" s="32"/>
      <c r="H108" s="33"/>
    </row>
    <row r="109" spans="1:8" s="3" customFormat="1" ht="75.75" customHeight="1">
      <c r="A109" s="21" t="s">
        <v>43</v>
      </c>
      <c r="B109" s="53" t="s">
        <v>193</v>
      </c>
      <c r="C109" s="34" t="s">
        <v>79</v>
      </c>
      <c r="D109" s="54">
        <v>340</v>
      </c>
      <c r="E109" s="54"/>
      <c r="F109" s="55">
        <f aca="true" t="shared" si="15" ref="F109:F115">E109*1.2</f>
        <v>0</v>
      </c>
      <c r="G109" s="86">
        <f aca="true" t="shared" si="16" ref="G109:G115">D109*E109</f>
        <v>0</v>
      </c>
      <c r="H109" s="56">
        <f aca="true" t="shared" si="17" ref="H109:H115">D109*F109</f>
        <v>0</v>
      </c>
    </row>
    <row r="110" spans="1:8" s="3" customFormat="1" ht="76.5" customHeight="1">
      <c r="A110" s="21" t="s">
        <v>44</v>
      </c>
      <c r="B110" s="53" t="s">
        <v>158</v>
      </c>
      <c r="C110" s="34"/>
      <c r="D110" s="54"/>
      <c r="E110" s="54"/>
      <c r="F110" s="55">
        <f t="shared" si="15"/>
        <v>0</v>
      </c>
      <c r="G110" s="86">
        <f t="shared" si="16"/>
        <v>0</v>
      </c>
      <c r="H110" s="56"/>
    </row>
    <row r="111" spans="1:8" s="3" customFormat="1" ht="14.25" customHeight="1">
      <c r="A111" s="21" t="s">
        <v>160</v>
      </c>
      <c r="B111" s="53" t="s">
        <v>159</v>
      </c>
      <c r="C111" s="34" t="s">
        <v>77</v>
      </c>
      <c r="D111" s="54">
        <v>245</v>
      </c>
      <c r="E111" s="54"/>
      <c r="F111" s="55">
        <f t="shared" si="15"/>
        <v>0</v>
      </c>
      <c r="G111" s="86">
        <f t="shared" si="16"/>
        <v>0</v>
      </c>
      <c r="H111" s="56">
        <f>D111*F111</f>
        <v>0</v>
      </c>
    </row>
    <row r="112" spans="1:8" s="3" customFormat="1" ht="15">
      <c r="A112" s="21" t="s">
        <v>161</v>
      </c>
      <c r="B112" s="53" t="s">
        <v>165</v>
      </c>
      <c r="C112" s="34" t="s">
        <v>77</v>
      </c>
      <c r="D112" s="54">
        <v>120</v>
      </c>
      <c r="E112" s="54"/>
      <c r="F112" s="55">
        <f t="shared" si="15"/>
        <v>0</v>
      </c>
      <c r="G112" s="86">
        <f t="shared" si="16"/>
        <v>0</v>
      </c>
      <c r="H112" s="56">
        <f>D112*F112</f>
        <v>0</v>
      </c>
    </row>
    <row r="113" spans="1:8" s="3" customFormat="1" ht="15">
      <c r="A113" s="21" t="s">
        <v>162</v>
      </c>
      <c r="B113" s="53" t="s">
        <v>166</v>
      </c>
      <c r="C113" s="34" t="s">
        <v>77</v>
      </c>
      <c r="D113" s="54">
        <v>40</v>
      </c>
      <c r="E113" s="54"/>
      <c r="F113" s="55">
        <f t="shared" si="15"/>
        <v>0</v>
      </c>
      <c r="G113" s="86">
        <f t="shared" si="16"/>
        <v>0</v>
      </c>
      <c r="H113" s="56">
        <f t="shared" si="17"/>
        <v>0</v>
      </c>
    </row>
    <row r="114" spans="1:8" s="3" customFormat="1" ht="15" customHeight="1">
      <c r="A114" s="21" t="s">
        <v>163</v>
      </c>
      <c r="B114" s="53" t="s">
        <v>167</v>
      </c>
      <c r="C114" s="34" t="s">
        <v>77</v>
      </c>
      <c r="D114" s="54">
        <v>70</v>
      </c>
      <c r="E114" s="54"/>
      <c r="F114" s="55">
        <f t="shared" si="15"/>
        <v>0</v>
      </c>
      <c r="G114" s="86">
        <f t="shared" si="16"/>
        <v>0</v>
      </c>
      <c r="H114" s="56">
        <f>D114*F114</f>
        <v>0</v>
      </c>
    </row>
    <row r="115" spans="1:8" s="3" customFormat="1" ht="15">
      <c r="A115" s="21" t="s">
        <v>164</v>
      </c>
      <c r="B115" s="53" t="s">
        <v>168</v>
      </c>
      <c r="C115" s="34" t="s">
        <v>77</v>
      </c>
      <c r="D115" s="54">
        <v>65</v>
      </c>
      <c r="E115" s="54"/>
      <c r="F115" s="55">
        <f t="shared" si="15"/>
        <v>0</v>
      </c>
      <c r="G115" s="86">
        <f t="shared" si="16"/>
        <v>0</v>
      </c>
      <c r="H115" s="56">
        <f t="shared" si="17"/>
        <v>0</v>
      </c>
    </row>
    <row r="116" spans="1:8" s="14" customFormat="1" ht="14.25">
      <c r="A116" s="37"/>
      <c r="B116" s="38" t="s">
        <v>169</v>
      </c>
      <c r="C116" s="88"/>
      <c r="D116" s="88"/>
      <c r="E116" s="88"/>
      <c r="F116" s="88"/>
      <c r="G116" s="85">
        <f>SUM(G109:G115)</f>
        <v>0</v>
      </c>
      <c r="H116" s="39">
        <f>SUM(H109:H115)</f>
        <v>0</v>
      </c>
    </row>
    <row r="117" spans="1:8" ht="15">
      <c r="A117" s="41"/>
      <c r="B117" s="42"/>
      <c r="C117" s="43"/>
      <c r="D117" s="44"/>
      <c r="E117" s="44"/>
      <c r="F117" s="45"/>
      <c r="G117" s="45"/>
      <c r="H117" s="28"/>
    </row>
    <row r="118" spans="1:8" s="1" customFormat="1" ht="15">
      <c r="A118" s="16" t="s">
        <v>64</v>
      </c>
      <c r="B118" s="29" t="s">
        <v>170</v>
      </c>
      <c r="C118" s="30"/>
      <c r="D118" s="31"/>
      <c r="E118" s="31"/>
      <c r="F118" s="32"/>
      <c r="G118" s="32"/>
      <c r="H118" s="33"/>
    </row>
    <row r="119" spans="1:8" s="3" customFormat="1" ht="45.75" customHeight="1">
      <c r="A119" s="21" t="s">
        <v>2</v>
      </c>
      <c r="B119" s="53" t="s">
        <v>171</v>
      </c>
      <c r="C119" s="34" t="s">
        <v>74</v>
      </c>
      <c r="D119" s="54">
        <v>12</v>
      </c>
      <c r="E119" s="54"/>
      <c r="F119" s="55">
        <f>E119*1.2</f>
        <v>0</v>
      </c>
      <c r="G119" s="86">
        <f>D119*E119</f>
        <v>0</v>
      </c>
      <c r="H119" s="56">
        <f>D119*F119</f>
        <v>0</v>
      </c>
    </row>
    <row r="120" spans="1:8" s="3" customFormat="1" ht="61.5" customHeight="1">
      <c r="A120" s="21" t="s">
        <v>66</v>
      </c>
      <c r="B120" s="53" t="s">
        <v>172</v>
      </c>
      <c r="C120" s="34" t="s">
        <v>74</v>
      </c>
      <c r="D120" s="54">
        <v>3</v>
      </c>
      <c r="E120" s="54"/>
      <c r="F120" s="55">
        <f>E120*1.2</f>
        <v>0</v>
      </c>
      <c r="G120" s="86">
        <f>D120*E120</f>
        <v>0</v>
      </c>
      <c r="H120" s="56">
        <f>+D120*F120</f>
        <v>0</v>
      </c>
    </row>
    <row r="121" spans="1:8" s="14" customFormat="1" ht="14.25">
      <c r="A121" s="37"/>
      <c r="B121" s="38" t="s">
        <v>178</v>
      </c>
      <c r="C121" s="88"/>
      <c r="D121" s="88"/>
      <c r="E121" s="88"/>
      <c r="F121" s="88"/>
      <c r="G121" s="85">
        <f>SUM(G119:G120)</f>
        <v>0</v>
      </c>
      <c r="H121" s="39">
        <f>SUM(H119:H120)</f>
        <v>0</v>
      </c>
    </row>
    <row r="122" spans="1:8" ht="15">
      <c r="A122" s="41"/>
      <c r="B122" s="42"/>
      <c r="C122" s="43"/>
      <c r="D122" s="44"/>
      <c r="E122" s="44"/>
      <c r="F122" s="45"/>
      <c r="G122" s="45"/>
      <c r="H122" s="28"/>
    </row>
    <row r="123" spans="1:8" s="1" customFormat="1" ht="17.25" customHeight="1">
      <c r="A123" s="49"/>
      <c r="B123" s="67" t="s">
        <v>173</v>
      </c>
      <c r="C123" s="80"/>
      <c r="D123" s="81"/>
      <c r="E123" s="81"/>
      <c r="F123" s="82"/>
      <c r="G123" s="50"/>
      <c r="H123" s="51"/>
    </row>
    <row r="124" spans="1:8" ht="15" customHeight="1">
      <c r="A124" s="16" t="s">
        <v>0</v>
      </c>
      <c r="B124" s="78" t="s">
        <v>174</v>
      </c>
      <c r="C124" s="69"/>
      <c r="D124" s="70"/>
      <c r="E124" s="70"/>
      <c r="F124" s="71"/>
      <c r="G124" s="83">
        <f>G11</f>
        <v>0</v>
      </c>
      <c r="H124" s="36">
        <f>$H$11</f>
        <v>0</v>
      </c>
    </row>
    <row r="125" spans="1:8" ht="15" customHeight="1">
      <c r="A125" s="16" t="s">
        <v>7</v>
      </c>
      <c r="B125" s="78" t="s">
        <v>82</v>
      </c>
      <c r="C125" s="72"/>
      <c r="D125" s="73"/>
      <c r="E125" s="73"/>
      <c r="F125" s="74"/>
      <c r="G125" s="36">
        <f>G21</f>
        <v>0</v>
      </c>
      <c r="H125" s="36">
        <f>$H$21</f>
        <v>0</v>
      </c>
    </row>
    <row r="126" spans="1:8" ht="15" customHeight="1">
      <c r="A126" s="16" t="s">
        <v>15</v>
      </c>
      <c r="B126" s="78" t="s">
        <v>175</v>
      </c>
      <c r="C126" s="72"/>
      <c r="D126" s="73"/>
      <c r="E126" s="73"/>
      <c r="F126" s="74"/>
      <c r="G126" s="83">
        <f>G40</f>
        <v>0</v>
      </c>
      <c r="H126" s="36">
        <f>$H$40</f>
        <v>0</v>
      </c>
    </row>
    <row r="127" spans="1:8" ht="27.75" customHeight="1">
      <c r="A127" s="16" t="s">
        <v>19</v>
      </c>
      <c r="B127" s="68" t="s">
        <v>103</v>
      </c>
      <c r="C127" s="72"/>
      <c r="D127" s="73"/>
      <c r="E127" s="73"/>
      <c r="F127" s="74"/>
      <c r="G127" s="83">
        <f>G45</f>
        <v>0</v>
      </c>
      <c r="H127" s="36">
        <f>$H$45</f>
        <v>0</v>
      </c>
    </row>
    <row r="128" spans="1:8" ht="15" customHeight="1">
      <c r="A128" s="16" t="s">
        <v>23</v>
      </c>
      <c r="B128" s="78" t="s">
        <v>106</v>
      </c>
      <c r="C128" s="72"/>
      <c r="D128" s="73"/>
      <c r="E128" s="73"/>
      <c r="F128" s="74"/>
      <c r="G128" s="83">
        <f>G51</f>
        <v>0</v>
      </c>
      <c r="H128" s="36">
        <f>$H$51</f>
        <v>0</v>
      </c>
    </row>
    <row r="129" spans="1:8" ht="15" customHeight="1">
      <c r="A129" s="16" t="s">
        <v>27</v>
      </c>
      <c r="B129" s="78" t="s">
        <v>176</v>
      </c>
      <c r="C129" s="72"/>
      <c r="D129" s="73"/>
      <c r="E129" s="73"/>
      <c r="F129" s="74"/>
      <c r="G129" s="83">
        <f>G71</f>
        <v>0</v>
      </c>
      <c r="H129" s="36">
        <f>$H$71</f>
        <v>0</v>
      </c>
    </row>
    <row r="130" spans="1:8" ht="15" customHeight="1">
      <c r="A130" s="16" t="s">
        <v>40</v>
      </c>
      <c r="B130" s="78" t="s">
        <v>124</v>
      </c>
      <c r="C130" s="72"/>
      <c r="D130" s="73"/>
      <c r="E130" s="73"/>
      <c r="F130" s="74"/>
      <c r="G130" s="83">
        <f>G100</f>
        <v>0</v>
      </c>
      <c r="H130" s="36">
        <f>$H$100</f>
        <v>0</v>
      </c>
    </row>
    <row r="131" spans="1:8" ht="15" customHeight="1">
      <c r="A131" s="16" t="s">
        <v>41</v>
      </c>
      <c r="B131" s="78" t="s">
        <v>148</v>
      </c>
      <c r="C131" s="72"/>
      <c r="D131" s="73"/>
      <c r="E131" s="73"/>
      <c r="F131" s="74"/>
      <c r="G131" s="83">
        <f>G106</f>
        <v>0</v>
      </c>
      <c r="H131" s="36">
        <f>$H$106</f>
        <v>0</v>
      </c>
    </row>
    <row r="132" spans="1:8" ht="15" customHeight="1">
      <c r="A132" s="16" t="s">
        <v>42</v>
      </c>
      <c r="B132" s="78" t="s">
        <v>157</v>
      </c>
      <c r="C132" s="72"/>
      <c r="D132" s="73"/>
      <c r="E132" s="73"/>
      <c r="F132" s="74"/>
      <c r="G132" s="83">
        <f>G116</f>
        <v>0</v>
      </c>
      <c r="H132" s="36">
        <f>$H$116</f>
        <v>0</v>
      </c>
    </row>
    <row r="133" spans="1:8" ht="15" customHeight="1">
      <c r="A133" s="16" t="s">
        <v>64</v>
      </c>
      <c r="B133" s="78" t="s">
        <v>170</v>
      </c>
      <c r="C133" s="72"/>
      <c r="D133" s="73"/>
      <c r="E133" s="73"/>
      <c r="F133" s="74"/>
      <c r="G133" s="83">
        <f>G121</f>
        <v>0</v>
      </c>
      <c r="H133" s="36">
        <f>+H121</f>
        <v>0</v>
      </c>
    </row>
    <row r="134" spans="1:8" s="14" customFormat="1" ht="14.25" customHeight="1">
      <c r="A134" s="37"/>
      <c r="B134" s="79" t="s">
        <v>177</v>
      </c>
      <c r="C134" s="75"/>
      <c r="D134" s="76"/>
      <c r="E134" s="76"/>
      <c r="F134" s="77"/>
      <c r="G134" s="84">
        <f>SUM(G124:G133)</f>
        <v>0</v>
      </c>
      <c r="H134" s="39">
        <f>SUM(H124:H133)</f>
        <v>0</v>
      </c>
    </row>
    <row r="136" spans="1:8" ht="14.25" customHeight="1">
      <c r="A136" s="94" t="s">
        <v>201</v>
      </c>
      <c r="B136" s="94"/>
      <c r="C136" s="94"/>
      <c r="D136" s="94"/>
      <c r="E136" s="94"/>
      <c r="F136" s="94"/>
      <c r="G136" s="94"/>
      <c r="H136" s="94"/>
    </row>
    <row r="137" spans="1:8" ht="14.25">
      <c r="A137" s="94"/>
      <c r="B137" s="94"/>
      <c r="C137" s="94"/>
      <c r="D137" s="94"/>
      <c r="E137" s="94"/>
      <c r="F137" s="94"/>
      <c r="G137" s="94"/>
      <c r="H137" s="94"/>
    </row>
    <row r="138" spans="1:8" ht="14.25">
      <c r="A138" s="94"/>
      <c r="B138" s="94"/>
      <c r="C138" s="94"/>
      <c r="D138" s="94"/>
      <c r="E138" s="94"/>
      <c r="F138" s="94"/>
      <c r="G138" s="94"/>
      <c r="H138" s="94"/>
    </row>
    <row r="139" spans="1:8" ht="14.25">
      <c r="A139" s="94"/>
      <c r="B139" s="94"/>
      <c r="C139" s="94"/>
      <c r="D139" s="94"/>
      <c r="E139" s="94"/>
      <c r="F139" s="94"/>
      <c r="G139" s="94"/>
      <c r="H139" s="94"/>
    </row>
    <row r="140" spans="1:8" ht="14.25">
      <c r="A140" s="94"/>
      <c r="B140" s="94"/>
      <c r="C140" s="94"/>
      <c r="D140" s="94"/>
      <c r="E140" s="94"/>
      <c r="F140" s="94"/>
      <c r="G140" s="94"/>
      <c r="H140" s="94"/>
    </row>
    <row r="141" spans="1:8" ht="14.25">
      <c r="A141" s="94"/>
      <c r="B141" s="94"/>
      <c r="C141" s="94"/>
      <c r="D141" s="94"/>
      <c r="E141" s="94"/>
      <c r="F141" s="94"/>
      <c r="G141" s="94"/>
      <c r="H141" s="94"/>
    </row>
    <row r="142" spans="1:8" ht="15" customHeight="1">
      <c r="A142" s="94"/>
      <c r="B142" s="94"/>
      <c r="C142" s="94"/>
      <c r="D142" s="94"/>
      <c r="E142" s="94"/>
      <c r="F142" s="94"/>
      <c r="G142" s="94"/>
      <c r="H142" s="94"/>
    </row>
    <row r="143" spans="1:8" ht="15" customHeight="1">
      <c r="A143" s="94"/>
      <c r="B143" s="94"/>
      <c r="C143" s="94"/>
      <c r="D143" s="94"/>
      <c r="E143" s="94"/>
      <c r="F143" s="94"/>
      <c r="G143" s="94"/>
      <c r="H143" s="94"/>
    </row>
    <row r="144" spans="1:8" ht="15" customHeight="1">
      <c r="A144" s="87"/>
      <c r="B144" s="87"/>
      <c r="C144" s="87"/>
      <c r="D144" s="87"/>
      <c r="E144" s="87"/>
      <c r="F144" s="87"/>
      <c r="G144" s="87"/>
      <c r="H144" s="87"/>
    </row>
    <row r="145" spans="1:8" ht="15" customHeight="1">
      <c r="A145" s="87"/>
      <c r="B145" s="96" t="s">
        <v>202</v>
      </c>
      <c r="C145" s="95"/>
      <c r="D145" s="98"/>
      <c r="E145" s="98"/>
      <c r="F145" s="99" t="s">
        <v>206</v>
      </c>
      <c r="G145" s="99"/>
      <c r="H145" s="87"/>
    </row>
    <row r="146" spans="1:8" ht="15" customHeight="1">
      <c r="A146" s="87"/>
      <c r="B146" s="97" t="s">
        <v>203</v>
      </c>
      <c r="C146" s="95"/>
      <c r="D146" s="98"/>
      <c r="E146" s="98"/>
      <c r="F146" s="99"/>
      <c r="G146" s="99"/>
      <c r="H146" s="87"/>
    </row>
    <row r="147" spans="1:8" ht="15" customHeight="1">
      <c r="A147" s="87"/>
      <c r="B147" s="96"/>
      <c r="C147" s="95"/>
      <c r="D147" s="98" t="s">
        <v>205</v>
      </c>
      <c r="E147" s="98"/>
      <c r="F147" s="99" t="s">
        <v>207</v>
      </c>
      <c r="G147" s="99"/>
      <c r="H147" s="87"/>
    </row>
    <row r="148" spans="1:8" ht="15" customHeight="1">
      <c r="A148" s="87"/>
      <c r="B148" s="96" t="s">
        <v>204</v>
      </c>
      <c r="C148" s="95"/>
      <c r="D148" s="95"/>
      <c r="E148" s="95"/>
      <c r="F148" s="95"/>
      <c r="G148" s="95"/>
      <c r="H148" s="87"/>
    </row>
    <row r="149" spans="1:8" ht="15.75">
      <c r="A149" s="87"/>
      <c r="B149" s="96" t="s">
        <v>203</v>
      </c>
      <c r="C149" s="95"/>
      <c r="D149" s="95"/>
      <c r="E149" s="95"/>
      <c r="F149" s="95"/>
      <c r="G149" s="95"/>
      <c r="H149" s="87"/>
    </row>
  </sheetData>
  <sheetProtection/>
  <mergeCells count="15">
    <mergeCell ref="B4:H4"/>
    <mergeCell ref="A1:H2"/>
    <mergeCell ref="A136:H143"/>
    <mergeCell ref="F145:G146"/>
    <mergeCell ref="F147:G147"/>
    <mergeCell ref="C116:F116"/>
    <mergeCell ref="C121:F121"/>
    <mergeCell ref="C71:F71"/>
    <mergeCell ref="C100:F100"/>
    <mergeCell ref="C106:F106"/>
    <mergeCell ref="C11:F11"/>
    <mergeCell ref="C21:F21"/>
    <mergeCell ref="C40:F40"/>
    <mergeCell ref="C45:F45"/>
    <mergeCell ref="C51:F51"/>
  </mergeCells>
  <printOptions horizontalCentered="1"/>
  <pageMargins left="0.46" right="0.35" top="0.59" bottom="0.51" header="0.28" footer="0.24"/>
  <pageSetup horizontalDpi="600" verticalDpi="600" orientation="portrait" paperSize="9" scale="76" r:id="rId1"/>
  <headerFooter alignWithMargins="0">
    <oddFooter>&amp;CStranica &amp;P od &amp;N</oddFooter>
  </headerFooter>
  <rowBreaks count="1" manualBreakCount="1"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Dekor</dc:creator>
  <cp:keywords/>
  <dc:description/>
  <cp:lastModifiedBy>Jelena</cp:lastModifiedBy>
  <cp:lastPrinted>2017-11-02T07:14:15Z</cp:lastPrinted>
  <dcterms:created xsi:type="dcterms:W3CDTF">2015-04-17T13:49:26Z</dcterms:created>
  <dcterms:modified xsi:type="dcterms:W3CDTF">2017-11-07T12:43:59Z</dcterms:modified>
  <cp:category/>
  <cp:version/>
  <cp:contentType/>
  <cp:contentStatus/>
</cp:coreProperties>
</file>